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dis.Krastins\Documents\@PUB\BIS statistika buvatlaujas\2\"/>
    </mc:Choice>
  </mc:AlternateContent>
  <xr:revisionPtr revIDLastSave="0" documentId="13_ncr:1_{227FF92B-A6BB-443E-995A-687EB691A620}" xr6:coauthVersionLast="45" xr6:coauthVersionMax="45" xr10:uidLastSave="{00000000-0000-0000-0000-000000000000}"/>
  <bookViews>
    <workbookView xWindow="-120" yWindow="-120" windowWidth="29040" windowHeight="15840" tabRatio="788" firstSheet="2" activeTab="2" xr2:uid="{CF354DC4-2921-4656-BB26-51B07815873D}"/>
  </bookViews>
  <sheets>
    <sheet name="Būvatļaujas_ĒKAS1" sheetId="1" state="hidden" r:id="rId1"/>
    <sheet name="Sheet1" sheetId="3" state="hidden" r:id="rId2"/>
    <sheet name="Būvatļaujas_ĒKAS_2021" sheetId="5" r:id="rId3"/>
    <sheet name="Būvatļaujas_ĒKAS_2020" sheetId="13" r:id="rId4"/>
    <sheet name="Būvatļaujas_INŽENIERBŪVES_2021" sheetId="7" r:id="rId5"/>
    <sheet name="Būvatļaujas_INŽENIERBŪVES_2020" sheetId="14" r:id="rId6"/>
    <sheet name="Būvatļaujas_INŽENIERBŪVES1" sheetId="2" state="hidden" r:id="rId7"/>
    <sheet name="Sheet2" sheetId="4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4" i="7" l="1"/>
  <c r="J164" i="7"/>
  <c r="I164" i="7"/>
  <c r="H164" i="7"/>
  <c r="G164" i="7"/>
  <c r="F164" i="7"/>
  <c r="E164" i="7"/>
  <c r="D164" i="7"/>
  <c r="C164" i="7"/>
  <c r="B164" i="7"/>
  <c r="I159" i="7"/>
  <c r="I158" i="7"/>
  <c r="J158" i="7" s="1"/>
  <c r="H158" i="7"/>
  <c r="J157" i="7"/>
  <c r="I157" i="7"/>
  <c r="H157" i="7"/>
  <c r="I156" i="7"/>
  <c r="H156" i="7"/>
  <c r="J156" i="7" s="1"/>
  <c r="I155" i="7"/>
  <c r="J155" i="7" s="1"/>
  <c r="H155" i="7"/>
  <c r="I154" i="7"/>
  <c r="J154" i="7" s="1"/>
  <c r="H154" i="7"/>
  <c r="I153" i="7"/>
  <c r="J153" i="7" s="1"/>
  <c r="H153" i="7"/>
  <c r="I152" i="7"/>
  <c r="J152" i="7" s="1"/>
  <c r="H152" i="7"/>
  <c r="I151" i="7"/>
  <c r="J151" i="7" s="1"/>
  <c r="H151" i="7"/>
  <c r="I150" i="7"/>
  <c r="H150" i="7"/>
  <c r="J150" i="7" s="1"/>
  <c r="J149" i="7"/>
  <c r="I149" i="7"/>
  <c r="H149" i="7"/>
  <c r="I148" i="7"/>
  <c r="J148" i="7" s="1"/>
  <c r="H148" i="7"/>
  <c r="I147" i="7"/>
  <c r="J147" i="7" s="1"/>
  <c r="H147" i="7"/>
  <c r="I146" i="7"/>
  <c r="J146" i="7" s="1"/>
  <c r="H146" i="7"/>
  <c r="J145" i="7"/>
  <c r="I145" i="7"/>
  <c r="H145" i="7"/>
  <c r="I144" i="7"/>
  <c r="J144" i="7" s="1"/>
  <c r="H144" i="7"/>
  <c r="I143" i="7"/>
  <c r="H143" i="7"/>
  <c r="J143" i="7" s="1"/>
  <c r="I142" i="7"/>
  <c r="H142" i="7"/>
  <c r="J142" i="7" s="1"/>
  <c r="J141" i="7"/>
  <c r="I141" i="7"/>
  <c r="H141" i="7"/>
  <c r="I140" i="7"/>
  <c r="J140" i="7" s="1"/>
  <c r="H140" i="7"/>
  <c r="I139" i="7"/>
  <c r="J139" i="7" s="1"/>
  <c r="H139" i="7"/>
  <c r="I138" i="7"/>
  <c r="J138" i="7" s="1"/>
  <c r="H138" i="7"/>
  <c r="J137" i="7"/>
  <c r="I137" i="7"/>
  <c r="H137" i="7"/>
  <c r="J135" i="7"/>
  <c r="G135" i="7"/>
  <c r="F135" i="7"/>
  <c r="E135" i="7"/>
  <c r="D135" i="7"/>
  <c r="C135" i="7"/>
  <c r="B135" i="7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6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K166" i="5" l="1"/>
  <c r="J166" i="5"/>
  <c r="I166" i="5"/>
  <c r="H166" i="5"/>
  <c r="G166" i="5"/>
  <c r="F166" i="5"/>
  <c r="E166" i="5"/>
  <c r="D166" i="5"/>
  <c r="C166" i="5"/>
  <c r="B166" i="5"/>
  <c r="I159" i="5"/>
  <c r="J159" i="5" s="1"/>
  <c r="H159" i="5"/>
  <c r="I158" i="5"/>
  <c r="J158" i="5" s="1"/>
  <c r="H158" i="5"/>
  <c r="I157" i="5"/>
  <c r="J157" i="5" s="1"/>
  <c r="H157" i="5"/>
  <c r="I156" i="5"/>
  <c r="J156" i="5" s="1"/>
  <c r="H156" i="5"/>
  <c r="I155" i="5"/>
  <c r="H155" i="5"/>
  <c r="I154" i="5"/>
  <c r="J154" i="5" s="1"/>
  <c r="H154" i="5"/>
  <c r="I153" i="5"/>
  <c r="H153" i="5"/>
  <c r="I152" i="5"/>
  <c r="H152" i="5"/>
  <c r="J152" i="5" s="1"/>
  <c r="I151" i="5"/>
  <c r="J151" i="5" s="1"/>
  <c r="H151" i="5"/>
  <c r="I150" i="5"/>
  <c r="J150" i="5" s="1"/>
  <c r="H150" i="5"/>
  <c r="I149" i="5"/>
  <c r="J149" i="5" s="1"/>
  <c r="H149" i="5"/>
  <c r="I148" i="5"/>
  <c r="J148" i="5" s="1"/>
  <c r="H148" i="5"/>
  <c r="I147" i="5"/>
  <c r="J147" i="5" s="1"/>
  <c r="H147" i="5"/>
  <c r="J146" i="5"/>
  <c r="I146" i="5"/>
  <c r="H146" i="5"/>
  <c r="I145" i="5"/>
  <c r="H145" i="5"/>
  <c r="I144" i="5"/>
  <c r="H144" i="5"/>
  <c r="J144" i="5" s="1"/>
  <c r="I143" i="5"/>
  <c r="H143" i="5"/>
  <c r="I142" i="5"/>
  <c r="J142" i="5" s="1"/>
  <c r="H142" i="5"/>
  <c r="I141" i="5"/>
  <c r="J141" i="5" s="1"/>
  <c r="H141" i="5"/>
  <c r="I140" i="5"/>
  <c r="J140" i="5" s="1"/>
  <c r="H140" i="5"/>
  <c r="I139" i="5"/>
  <c r="J139" i="5" s="1"/>
  <c r="H139" i="5"/>
  <c r="I138" i="5"/>
  <c r="J138" i="5" s="1"/>
  <c r="H138" i="5"/>
  <c r="J136" i="5"/>
  <c r="G136" i="5"/>
  <c r="F136" i="5"/>
  <c r="E136" i="5"/>
  <c r="D136" i="5"/>
  <c r="C136" i="5"/>
  <c r="B136" i="5"/>
  <c r="J143" i="5" l="1"/>
  <c r="J155" i="5"/>
  <c r="J145" i="5"/>
  <c r="J153" i="5"/>
  <c r="J6" i="1"/>
  <c r="K170" i="14" l="1"/>
  <c r="J170" i="14"/>
  <c r="I170" i="14"/>
  <c r="H170" i="14"/>
  <c r="G170" i="14"/>
  <c r="F170" i="14"/>
  <c r="E170" i="14"/>
  <c r="D170" i="14"/>
  <c r="C170" i="14"/>
  <c r="B170" i="14"/>
  <c r="I164" i="14"/>
  <c r="H164" i="14"/>
  <c r="I163" i="14"/>
  <c r="H163" i="14"/>
  <c r="I162" i="14"/>
  <c r="J162" i="14" s="1"/>
  <c r="H162" i="14"/>
  <c r="I161" i="14"/>
  <c r="J161" i="14" s="1"/>
  <c r="H161" i="14"/>
  <c r="I160" i="14"/>
  <c r="H160" i="14"/>
  <c r="I159" i="14"/>
  <c r="J159" i="14" s="1"/>
  <c r="H159" i="14"/>
  <c r="I158" i="14"/>
  <c r="H158" i="14"/>
  <c r="I157" i="14"/>
  <c r="J157" i="14" s="1"/>
  <c r="H157" i="14"/>
  <c r="I156" i="14"/>
  <c r="H156" i="14"/>
  <c r="I155" i="14"/>
  <c r="J155" i="14" s="1"/>
  <c r="H155" i="14"/>
  <c r="I154" i="14"/>
  <c r="J154" i="14" s="1"/>
  <c r="H154" i="14"/>
  <c r="I153" i="14"/>
  <c r="H153" i="14"/>
  <c r="I152" i="14"/>
  <c r="H152" i="14"/>
  <c r="J151" i="14"/>
  <c r="I151" i="14"/>
  <c r="H151" i="14"/>
  <c r="I150" i="14"/>
  <c r="H150" i="14"/>
  <c r="I149" i="14"/>
  <c r="J149" i="14" s="1"/>
  <c r="H149" i="14"/>
  <c r="I148" i="14"/>
  <c r="J148" i="14" s="1"/>
  <c r="H148" i="14"/>
  <c r="I147" i="14"/>
  <c r="J147" i="14" s="1"/>
  <c r="H147" i="14"/>
  <c r="I146" i="14"/>
  <c r="H146" i="14"/>
  <c r="I145" i="14"/>
  <c r="H145" i="14"/>
  <c r="J145" i="14" s="1"/>
  <c r="I144" i="14"/>
  <c r="J144" i="14" s="1"/>
  <c r="H144" i="14"/>
  <c r="I143" i="14"/>
  <c r="H143" i="14"/>
  <c r="J143" i="14" s="1"/>
  <c r="J141" i="14"/>
  <c r="G141" i="14"/>
  <c r="F141" i="14"/>
  <c r="E141" i="14"/>
  <c r="D141" i="14"/>
  <c r="C141" i="14"/>
  <c r="B141" i="14"/>
  <c r="K169" i="13"/>
  <c r="J169" i="13"/>
  <c r="I169" i="13"/>
  <c r="H169" i="13"/>
  <c r="G169" i="13"/>
  <c r="F169" i="13"/>
  <c r="E169" i="13"/>
  <c r="D169" i="13"/>
  <c r="C169" i="13"/>
  <c r="B169" i="13"/>
  <c r="I163" i="13"/>
  <c r="J163" i="13" s="1"/>
  <c r="I162" i="13"/>
  <c r="J162" i="13" s="1"/>
  <c r="I161" i="13"/>
  <c r="J161" i="13" s="1"/>
  <c r="I160" i="13"/>
  <c r="J160" i="13" s="1"/>
  <c r="I159" i="13"/>
  <c r="J159" i="13" s="1"/>
  <c r="I158" i="13"/>
  <c r="J158" i="13" s="1"/>
  <c r="I157" i="13"/>
  <c r="J157" i="13" s="1"/>
  <c r="I156" i="13"/>
  <c r="J156" i="13" s="1"/>
  <c r="I155" i="13"/>
  <c r="J155" i="13" s="1"/>
  <c r="I154" i="13"/>
  <c r="J154" i="13" s="1"/>
  <c r="J153" i="13"/>
  <c r="I153" i="13"/>
  <c r="I152" i="13"/>
  <c r="J152" i="13" s="1"/>
  <c r="I151" i="13"/>
  <c r="J151" i="13" s="1"/>
  <c r="I150" i="13"/>
  <c r="J150" i="13" s="1"/>
  <c r="I149" i="13"/>
  <c r="J149" i="13" s="1"/>
  <c r="I148" i="13"/>
  <c r="J148" i="13" s="1"/>
  <c r="I147" i="13"/>
  <c r="J147" i="13" s="1"/>
  <c r="I146" i="13"/>
  <c r="J146" i="13" s="1"/>
  <c r="I145" i="13"/>
  <c r="J145" i="13" s="1"/>
  <c r="I144" i="13"/>
  <c r="J144" i="13" s="1"/>
  <c r="I143" i="13"/>
  <c r="J143" i="13" s="1"/>
  <c r="I142" i="13"/>
  <c r="J142" i="13" s="1"/>
  <c r="J140" i="13"/>
  <c r="G140" i="13"/>
  <c r="F140" i="13"/>
  <c r="E140" i="13"/>
  <c r="D140" i="13"/>
  <c r="C140" i="13"/>
  <c r="B140" i="13"/>
  <c r="J156" i="14" l="1"/>
  <c r="J158" i="14"/>
  <c r="J152" i="14"/>
  <c r="J163" i="14"/>
  <c r="J146" i="14"/>
  <c r="J153" i="14"/>
  <c r="J160" i="14"/>
  <c r="J164" i="14"/>
  <c r="J150" i="14"/>
  <c r="K35" i="2"/>
  <c r="J35" i="2"/>
  <c r="I35" i="2"/>
  <c r="H35" i="2"/>
  <c r="G35" i="2"/>
  <c r="F35" i="2"/>
  <c r="E35" i="2"/>
  <c r="D35" i="2"/>
  <c r="C35" i="2"/>
  <c r="K36" i="1" l="1"/>
  <c r="J36" i="1"/>
  <c r="I36" i="1"/>
  <c r="H36" i="1"/>
  <c r="G36" i="1"/>
  <c r="F36" i="1"/>
  <c r="E36" i="1"/>
  <c r="D36" i="1"/>
  <c r="C36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B35" i="2" l="1"/>
  <c r="B36" i="1"/>
  <c r="C6" i="2"/>
  <c r="D6" i="2"/>
  <c r="E6" i="2"/>
  <c r="F6" i="2"/>
  <c r="G6" i="2"/>
  <c r="B6" i="2"/>
  <c r="C6" i="1"/>
  <c r="D6" i="1"/>
  <c r="E6" i="1"/>
  <c r="F6" i="1"/>
  <c r="G6" i="1"/>
  <c r="B6" i="1"/>
  <c r="H8" i="2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8" i="2" l="1"/>
  <c r="J8" i="2" s="1"/>
  <c r="I8" i="1"/>
  <c r="J8" i="1" s="1"/>
</calcChain>
</file>

<file path=xl/sharedStrings.xml><?xml version="1.0" encoding="utf-8"?>
<sst xmlns="http://schemas.openxmlformats.org/spreadsheetml/2006/main" count="508" uniqueCount="101">
  <si>
    <t>BŪVATĻAUJAS (ēkas)</t>
  </si>
  <si>
    <t>1.grupa</t>
  </si>
  <si>
    <t>2.grupa</t>
  </si>
  <si>
    <t>3.grupa</t>
  </si>
  <si>
    <t>VISAS GRUPAS</t>
  </si>
  <si>
    <t>Būves tips</t>
  </si>
  <si>
    <t>Skaits kopā</t>
  </si>
  <si>
    <t>Būvdarbi -&gt; Ekspluat.</t>
  </si>
  <si>
    <t>Ārstniecības vai veselības aprūpes iestāžu ēkas</t>
  </si>
  <si>
    <t>Biroju ēkas</t>
  </si>
  <si>
    <t>Citas īslaicīgas apmešanās ēkas</t>
  </si>
  <si>
    <t>Citas, iepriekš neklasificētas, ēkas</t>
  </si>
  <si>
    <t>Dažādu sociālo grupu kopdzīvojamās mājas</t>
  </si>
  <si>
    <t>Divu dzīvokļu mājas</t>
  </si>
  <si>
    <t>Ēkas plašizklaides pasākumiem</t>
  </si>
  <si>
    <t>Garāžu ēkas</t>
  </si>
  <si>
    <t>Koplietošanas telpu grupa</t>
  </si>
  <si>
    <t>Kulta ēkas</t>
  </si>
  <si>
    <t>Kultūrvēsturiskie objekti</t>
  </si>
  <si>
    <t>Lauksaimniecības nedzīvojamās ēkas</t>
  </si>
  <si>
    <t>Muzeji un bibliotēkas</t>
  </si>
  <si>
    <t>Noliktavas, rezervuāri, bunkuri un silosi</t>
  </si>
  <si>
    <t>Rūpnieciskās ražošanas ēkas</t>
  </si>
  <si>
    <t>Sakaru ēkas, stacijas, termināļi un ar tiem saistītās ēkas</t>
  </si>
  <si>
    <t>Skolas, universitātes un zinātniskajai pētniecībai paredzētās ēkas</t>
  </si>
  <si>
    <t>Sporta ēkas</t>
  </si>
  <si>
    <t>Triju vai vairāku dzīvokļu mājas</t>
  </si>
  <si>
    <t>Vairumtirdzniecības un mazumtirdzniecības ēkas</t>
  </si>
  <si>
    <t>Viena dzīvokļa mājas</t>
  </si>
  <si>
    <t>Viesnīcas un sabiedriskās ēdināšanas ēkas</t>
  </si>
  <si>
    <t>Skaits</t>
  </si>
  <si>
    <t>Ieceres izskatīšanas laiks -BŪVVALDE</t>
  </si>
  <si>
    <t>Ieceres izskatīšanas laiks -KLIENTS</t>
  </si>
  <si>
    <t>PN izvērtēšanas laiks -BŪVVALDE</t>
  </si>
  <si>
    <t>PN izvērtēšanas laiks -KLIENTS</t>
  </si>
  <si>
    <t>BUN izvērtēšanas laiks -BŪVVALDE</t>
  </si>
  <si>
    <t>BUN izvērtēšanas laiks -KLIENTS</t>
  </si>
  <si>
    <t>Kopējais ieceres dokumentācijas saskaņošanas laiks -BŪVVALDE</t>
  </si>
  <si>
    <t>Kopējais ieceres dokumentācijas saskaņošanas laiks -KLIENTS</t>
  </si>
  <si>
    <t>Laiks kopā</t>
  </si>
  <si>
    <t>ĒKAS</t>
  </si>
  <si>
    <r>
      <t xml:space="preserve">t.sk. pa </t>
    </r>
    <r>
      <rPr>
        <b/>
        <sz val="10"/>
        <color theme="1"/>
        <rFont val="Arial"/>
        <family val="2"/>
        <charset val="186"/>
      </rPr>
      <t>būves lietošanas veidiem</t>
    </r>
  </si>
  <si>
    <r>
      <t xml:space="preserve">t.sk. pa </t>
    </r>
    <r>
      <rPr>
        <b/>
        <sz val="10"/>
        <color theme="1"/>
        <rFont val="Arial"/>
        <family val="2"/>
        <charset val="186"/>
      </rPr>
      <t>būves grupām</t>
    </r>
  </si>
  <si>
    <t>1.GRUPA</t>
  </si>
  <si>
    <t>2.GRUPA</t>
  </si>
  <si>
    <t>3.GRUPA</t>
  </si>
  <si>
    <t>BŪVATĻAUJAS (inženierbūves)</t>
  </si>
  <si>
    <t>Akvedukti, apūdeņošanas un meliorācijas hidrobūves</t>
  </si>
  <si>
    <t>Autoceļi</t>
  </si>
  <si>
    <t>Citas sporta un atpūtas būves</t>
  </si>
  <si>
    <t>Citas, iepriekš neklasificētas, inženierbūves</t>
  </si>
  <si>
    <t>Dambji</t>
  </si>
  <si>
    <t>Dzelzceļi</t>
  </si>
  <si>
    <t>Gāzes sadales sistēmas</t>
  </si>
  <si>
    <t>Ieguves rūpniecības vai iežieguves būves</t>
  </si>
  <si>
    <t>Ielas, ceļi un laukumi</t>
  </si>
  <si>
    <t>Maģistrālās elektropārvades un elektrosadales līnijas</t>
  </si>
  <si>
    <t>Maģistrālās sakaru līnijas</t>
  </si>
  <si>
    <t>Maģistrālie naftas produktu un gāzes cauruļvadi</t>
  </si>
  <si>
    <t>Maģistrālie ūdensapgādes cauruļvadi</t>
  </si>
  <si>
    <t>Ostas un kuģojamie kanāli</t>
  </si>
  <si>
    <t>Spēkstaciju būves</t>
  </si>
  <si>
    <t>Sporta laukumi</t>
  </si>
  <si>
    <t>Tilti un estakādes</t>
  </si>
  <si>
    <t>Tuneļi un pazemes ceļi</t>
  </si>
  <si>
    <t>Vietējās nozīmes aukstā un karstā ūdens apgādes būves</t>
  </si>
  <si>
    <t>Vietējās nozīmes elektropārvades un sakaru kabeļu būves</t>
  </si>
  <si>
    <t>Vietējās nozīmes notekūdeņu cauruļvadi un attīrīšanas būves</t>
  </si>
  <si>
    <t>INŽENIERBŪVES</t>
  </si>
  <si>
    <r>
      <t xml:space="preserve">t.sk. pa </t>
    </r>
    <r>
      <rPr>
        <b/>
        <sz val="10"/>
        <rFont val="Arial"/>
        <family val="2"/>
        <charset val="186"/>
      </rPr>
      <t>būves lietošanas veidiem</t>
    </r>
  </si>
  <si>
    <t>Pilsētas sliežu ceļi</t>
  </si>
  <si>
    <t>KOPĀ IZDOTAS BŪVTĻAUJAS</t>
  </si>
  <si>
    <t>BŪVATĻAUJAS PĒC BUN IZPILDES (stadijā Būvdarbi-&gt;Ekspluatācija)</t>
  </si>
  <si>
    <t>% Būvdarbi -&gt; Ekspluat.</t>
  </si>
  <si>
    <t>Būvvaldes laiks</t>
  </si>
  <si>
    <t>Klienta laiks</t>
  </si>
  <si>
    <t>Izsniegtās BŪVATĻAUJAS (ēkas)</t>
  </si>
  <si>
    <t>Izsniegtās BŪVATĻAUJAS (inženierbūves)</t>
  </si>
  <si>
    <t>Datu avots: BIS dinamisko atskaišu moduļa datu kubi "Doing Business", "Izsniegtās būvatļaujas"</t>
  </si>
  <si>
    <t>Datu sagatavotājs: BVKB datu analītiķis Vladimirs Manukjans</t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</si>
  <si>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>nav summa no būvatļauju skaitiem katrā GLV rindā</t>
    </r>
    <r>
      <rPr>
        <sz val="10"/>
        <rFont val="Arial"/>
        <family val="2"/>
        <charset val="186"/>
      </rPr>
      <t xml:space="preserve"> (vienā būvatļaujā var būt vairākas būves, līdz ar to, vairāki GLV)</t>
    </r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</si>
  <si>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 xml:space="preserve">nav summa no būvatļauju skaitiem katrā GLV rindā </t>
    </r>
    <r>
      <rPr>
        <sz val="10"/>
        <rFont val="Arial"/>
        <family val="2"/>
        <charset val="186"/>
      </rPr>
      <t>(vienā būvatļaujā var būt vairākas būves, līdz ar to, vairāki GLV)</t>
    </r>
  </si>
  <si>
    <t>Laika posms: 2020.gada 1.jan.-31.dec.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</si>
  <si>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2020.gada 1.jan.-31.dec.,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</si>
  <si>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2020.gada 1.jan.-31.dec., ĒKAS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</si>
  <si>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2020.gada 1.jan.-31.dec.,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</si>
  <si>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2020.gada 1.jan.-31.dec., INŽENIERBŪVES</t>
    </r>
  </si>
  <si>
    <t>6076*</t>
  </si>
  <si>
    <t>2049*</t>
  </si>
  <si>
    <t>1636*</t>
  </si>
  <si>
    <t>419*</t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</si>
  <si>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1.jan.-30.jūn., ĒKAS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</si>
  <si>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2021.gada 1.jan.-30.jūn., ĒKAS</t>
    </r>
  </si>
  <si>
    <t>3495*</t>
  </si>
  <si>
    <t>890*</t>
  </si>
  <si>
    <t>Laika posms: 2021.gada 1.jan.-30.jūn.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</si>
  <si>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2021.gada 1.jan.-30.jūn.,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</si>
  <si>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1.jan.-30.jūn., INŽENIERBŪVES</t>
    </r>
  </si>
  <si>
    <t>Ķīmiskās rūpniecības uzņēmumu būves</t>
  </si>
  <si>
    <t>931*</t>
  </si>
  <si>
    <t>134*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</si>
</sst>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Arial"/>
      <family val="2"/>
      <charset val="186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4" fillId="3" borderId="0" xfId="0" applyFont="1" applyFill="1"/>
    <xf numFmtId="0" fontId="0" fillId="3" borderId="0" xfId="0" applyFill="1"/>
    <xf numFmtId="0" fontId="1" fillId="0" borderId="1" xfId="1" applyBorder="1"/>
    <xf numFmtId="0" fontId="6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3" fontId="1" fillId="4" borderId="1" xfId="1" applyNumberFormat="1" applyFill="1" applyBorder="1" applyAlignment="1">
      <alignment horizontal="center" vertical="center"/>
    </xf>
    <xf numFmtId="3" fontId="1" fillId="4" borderId="7" xfId="1" applyNumberFormat="1" applyFill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1" fillId="0" borderId="7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1" fillId="0" borderId="8" xfId="1" applyBorder="1"/>
    <xf numFmtId="3" fontId="1" fillId="4" borderId="9" xfId="1" applyNumberFormat="1" applyFill="1" applyBorder="1" applyAlignment="1">
      <alignment horizontal="center" vertical="center"/>
    </xf>
    <xf numFmtId="3" fontId="1" fillId="4" borderId="10" xfId="1" applyNumberFormat="1" applyFill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0" fontId="1" fillId="0" borderId="12" xfId="1" applyBorder="1"/>
    <xf numFmtId="3" fontId="1" fillId="4" borderId="13" xfId="1" applyNumberFormat="1" applyFill="1" applyBorder="1" applyAlignment="1">
      <alignment horizontal="center" vertical="center"/>
    </xf>
    <xf numFmtId="3" fontId="1" fillId="4" borderId="14" xfId="1" applyNumberFormat="1" applyFill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3" fontId="1" fillId="0" borderId="14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3" borderId="0" xfId="0" applyFont="1" applyFill="1"/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3" fontId="9" fillId="0" borderId="27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3" fontId="9" fillId="0" borderId="28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3" fontId="9" fillId="0" borderId="25" xfId="1" applyNumberFormat="1" applyFont="1" applyBorder="1" applyAlignment="1">
      <alignment horizontal="center" vertical="center"/>
    </xf>
    <xf numFmtId="3" fontId="9" fillId="0" borderId="26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1" fillId="0" borderId="32" xfId="1" applyBorder="1" applyAlignment="1">
      <alignment horizontal="left"/>
    </xf>
    <xf numFmtId="3" fontId="1" fillId="0" borderId="32" xfId="1" applyNumberForma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3" fontId="1" fillId="0" borderId="28" xfId="1" applyNumberFormat="1" applyBorder="1" applyAlignment="1">
      <alignment horizontal="center" vertical="center"/>
    </xf>
    <xf numFmtId="0" fontId="1" fillId="0" borderId="5" xfId="1" applyBorder="1" applyAlignment="1">
      <alignment horizontal="left"/>
    </xf>
    <xf numFmtId="3" fontId="1" fillId="0" borderId="5" xfId="1" applyNumberForma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3" fontId="9" fillId="0" borderId="22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3" fontId="1" fillId="0" borderId="11" xfId="1" applyNumberFormat="1" applyFill="1" applyBorder="1" applyAlignment="1">
      <alignment horizontal="center" vertical="center"/>
    </xf>
    <xf numFmtId="3" fontId="6" fillId="7" borderId="34" xfId="1" applyNumberFormat="1" applyFont="1" applyFill="1" applyBorder="1" applyAlignment="1">
      <alignment horizontal="center" vertical="center"/>
    </xf>
    <xf numFmtId="3" fontId="6" fillId="8" borderId="23" xfId="1" applyNumberFormat="1" applyFont="1" applyFill="1" applyBorder="1" applyAlignment="1">
      <alignment horizontal="center" vertical="center"/>
    </xf>
    <xf numFmtId="3" fontId="7" fillId="8" borderId="22" xfId="0" applyNumberFormat="1" applyFont="1" applyFill="1" applyBorder="1" applyAlignment="1">
      <alignment horizontal="center" vertical="center" wrapText="1"/>
    </xf>
    <xf numFmtId="0" fontId="1" fillId="9" borderId="0" xfId="1" applyFill="1"/>
    <xf numFmtId="0" fontId="1" fillId="0" borderId="0" xfId="1" applyFill="1"/>
    <xf numFmtId="0" fontId="12" fillId="9" borderId="0" xfId="1" applyFont="1" applyFill="1"/>
    <xf numFmtId="0" fontId="1" fillId="8" borderId="0" xfId="1" applyFill="1"/>
    <xf numFmtId="0" fontId="12" fillId="8" borderId="0" xfId="1" applyFont="1" applyFill="1"/>
    <xf numFmtId="0" fontId="1" fillId="0" borderId="38" xfId="1" applyBorder="1" applyAlignment="1">
      <alignment horizontal="center" vertical="center"/>
    </xf>
    <xf numFmtId="3" fontId="6" fillId="8" borderId="39" xfId="1" applyNumberFormat="1" applyFont="1" applyFill="1" applyBorder="1" applyAlignment="1">
      <alignment horizontal="center" vertical="center"/>
    </xf>
    <xf numFmtId="3" fontId="1" fillId="0" borderId="40" xfId="1" applyNumberFormat="1" applyBorder="1" applyAlignment="1">
      <alignment horizontal="center" vertical="center"/>
    </xf>
    <xf numFmtId="3" fontId="1" fillId="0" borderId="41" xfId="1" applyNumberFormat="1" applyBorder="1" applyAlignment="1">
      <alignment horizontal="center" vertical="center"/>
    </xf>
    <xf numFmtId="3" fontId="1" fillId="0" borderId="41" xfId="1" applyNumberFormat="1" applyFill="1" applyBorder="1" applyAlignment="1">
      <alignment horizontal="center" vertical="center"/>
    </xf>
    <xf numFmtId="3" fontId="1" fillId="0" borderId="42" xfId="1" applyNumberFormat="1" applyBorder="1" applyAlignment="1">
      <alignment horizontal="center" vertical="center"/>
    </xf>
    <xf numFmtId="3" fontId="6" fillId="7" borderId="43" xfId="1" applyNumberFormat="1" applyFont="1" applyFill="1" applyBorder="1" applyAlignment="1">
      <alignment horizontal="center" vertical="center"/>
    </xf>
    <xf numFmtId="3" fontId="6" fillId="8" borderId="44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7" xfId="1" applyBorder="1"/>
    <xf numFmtId="0" fontId="6" fillId="0" borderId="49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9" fontId="6" fillId="0" borderId="45" xfId="2" applyFont="1" applyBorder="1"/>
    <xf numFmtId="0" fontId="1" fillId="0" borderId="0" xfId="1" applyFont="1"/>
    <xf numFmtId="3" fontId="6" fillId="7" borderId="21" xfId="1" applyNumberFormat="1" applyFont="1" applyFill="1" applyBorder="1" applyAlignment="1">
      <alignment horizontal="center" vertical="center"/>
    </xf>
    <xf numFmtId="3" fontId="1" fillId="6" borderId="41" xfId="1" applyNumberFormat="1" applyFill="1" applyBorder="1" applyAlignment="1">
      <alignment horizontal="center" vertical="center"/>
    </xf>
    <xf numFmtId="3" fontId="1" fillId="4" borderId="41" xfId="1" applyNumberFormat="1" applyFill="1" applyBorder="1" applyAlignment="1">
      <alignment horizontal="center" vertical="center"/>
    </xf>
    <xf numFmtId="3" fontId="1" fillId="6" borderId="42" xfId="1" applyNumberForma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9" fontId="6" fillId="0" borderId="37" xfId="2" applyFont="1" applyBorder="1"/>
    <xf numFmtId="0" fontId="12" fillId="0" borderId="0" xfId="1" applyFont="1" applyFill="1"/>
    <xf numFmtId="3" fontId="1" fillId="0" borderId="0" xfId="1" applyNumberFormat="1"/>
    <xf numFmtId="0" fontId="14" fillId="0" borderId="0" xfId="1" applyFont="1" applyFill="1" applyAlignment="1"/>
    <xf numFmtId="0" fontId="0" fillId="8" borderId="0" xfId="0" applyFill="1"/>
    <xf numFmtId="0" fontId="16" fillId="0" borderId="0" xfId="0" applyFont="1"/>
    <xf numFmtId="9" fontId="16" fillId="0" borderId="0" xfId="0" applyNumberFormat="1" applyFont="1"/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/>
    <xf numFmtId="3" fontId="16" fillId="0" borderId="0" xfId="0" applyNumberFormat="1" applyFont="1"/>
    <xf numFmtId="9" fontId="1" fillId="0" borderId="0" xfId="1" applyNumberFormat="1" applyFont="1"/>
    <xf numFmtId="3" fontId="1" fillId="0" borderId="9" xfId="1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8" fillId="10" borderId="19" xfId="1" applyNumberFormat="1" applyFont="1" applyFill="1" applyBorder="1" applyAlignment="1">
      <alignment horizontal="center" vertical="center"/>
    </xf>
    <xf numFmtId="3" fontId="8" fillId="10" borderId="5" xfId="1" applyNumberFormat="1" applyFont="1" applyFill="1" applyBorder="1" applyAlignment="1">
      <alignment horizontal="center" vertical="center"/>
    </xf>
    <xf numFmtId="3" fontId="8" fillId="10" borderId="29" xfId="1" applyNumberFormat="1" applyFont="1" applyFill="1" applyBorder="1" applyAlignment="1">
      <alignment horizontal="center" vertical="center"/>
    </xf>
    <xf numFmtId="3" fontId="8" fillId="10" borderId="27" xfId="1" applyNumberFormat="1" applyFont="1" applyFill="1" applyBorder="1" applyAlignment="1">
      <alignment horizontal="center" vertical="center"/>
    </xf>
    <xf numFmtId="3" fontId="8" fillId="10" borderId="28" xfId="1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8" fillId="11" borderId="7" xfId="1" applyNumberFormat="1" applyFont="1" applyFill="1" applyBorder="1" applyAlignment="1">
      <alignment horizontal="center" vertical="center"/>
    </xf>
    <xf numFmtId="3" fontId="8" fillId="11" borderId="10" xfId="1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11" borderId="20" xfId="1" applyNumberFormat="1" applyFont="1" applyFill="1" applyBorder="1" applyAlignment="1">
      <alignment horizontal="center" vertical="center"/>
    </xf>
    <xf numFmtId="3" fontId="8" fillId="11" borderId="3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10" borderId="32" xfId="1" applyNumberFormat="1" applyFont="1" applyFill="1" applyBorder="1" applyAlignment="1">
      <alignment horizontal="center" vertical="center"/>
    </xf>
    <xf numFmtId="3" fontId="8" fillId="11" borderId="33" xfId="1" applyNumberFormat="1" applyFont="1" applyFill="1" applyBorder="1" applyAlignment="1">
      <alignment horizontal="center" vertical="center"/>
    </xf>
    <xf numFmtId="0" fontId="1" fillId="0" borderId="0" xfId="1" applyBorder="1"/>
    <xf numFmtId="9" fontId="6" fillId="0" borderId="53" xfId="2" applyFont="1" applyBorder="1"/>
    <xf numFmtId="3" fontId="1" fillId="6" borderId="10" xfId="1" applyNumberFormat="1" applyFill="1" applyBorder="1" applyAlignment="1">
      <alignment horizontal="center" vertical="center"/>
    </xf>
    <xf numFmtId="3" fontId="1" fillId="6" borderId="14" xfId="1" applyNumberFormat="1" applyFill="1" applyBorder="1" applyAlignment="1">
      <alignment horizontal="center" vertical="center"/>
    </xf>
    <xf numFmtId="9" fontId="1" fillId="0" borderId="0" xfId="1" applyNumberFormat="1"/>
    <xf numFmtId="0" fontId="14" fillId="0" borderId="0" xfId="1" applyFont="1"/>
    <xf numFmtId="0" fontId="17" fillId="0" borderId="0" xfId="0" applyFont="1"/>
    <xf numFmtId="0" fontId="12" fillId="0" borderId="0" xfId="1" applyFont="1"/>
    <xf numFmtId="0" fontId="1" fillId="0" borderId="36" xfId="6" applyBorder="1"/>
    <xf numFmtId="3" fontId="8" fillId="0" borderId="0" xfId="1" applyNumberFormat="1" applyFont="1" applyAlignment="1">
      <alignment horizontal="center" vertical="center"/>
    </xf>
    <xf numFmtId="3" fontId="1" fillId="0" borderId="7" xfId="1" applyNumberFormat="1" applyFill="1" applyBorder="1" applyAlignment="1">
      <alignment horizontal="center" vertical="center"/>
    </xf>
    <xf numFmtId="3" fontId="9" fillId="0" borderId="19" xfId="1" applyNumberFormat="1" applyFont="1" applyFill="1" applyBorder="1" applyAlignment="1">
      <alignment horizontal="center" vertical="center"/>
    </xf>
    <xf numFmtId="3" fontId="6" fillId="11" borderId="20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35" xfId="1" applyBorder="1" applyAlignment="1">
      <alignment horizontal="left"/>
    </xf>
    <xf numFmtId="0" fontId="6" fillId="0" borderId="46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" fillId="0" borderId="0" xfId="1" applyFont="1" applyAlignment="1">
      <alignment horizontal="justify"/>
    </xf>
    <xf numFmtId="0" fontId="18" fillId="0" borderId="0" xfId="0" applyFont="1" applyAlignment="1">
      <alignment horizontal="justify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1" fillId="0" borderId="0" xfId="1" applyAlignment="1">
      <alignment horizontal="justify"/>
    </xf>
    <xf numFmtId="0" fontId="6" fillId="0" borderId="2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52" xfId="1" applyBorder="1" applyAlignment="1">
      <alignment horizontal="left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</cellXfs>
  <cellStyles count="7">
    <cellStyle name="Normal" xfId="0" builtinId="0"/>
    <cellStyle name="Normal 2" xfId="1" xr:uid="{C54A6B29-70FD-48E0-96E3-CF6EACF15E74}"/>
    <cellStyle name="Normal 3" xfId="3" xr:uid="{BA77781E-9454-4B10-9E14-E19754C646AB}"/>
    <cellStyle name="Normal 3 2" xfId="6" xr:uid="{6D2C6CB8-D2A1-4BDC-BF3B-4EE48689C7C1}"/>
    <cellStyle name="Normal 4" xfId="4" xr:uid="{82093F6B-CD06-4ADD-989D-7B1657BD0076}"/>
    <cellStyle name="Normal 5" xfId="5" xr:uid="{EE88FC58-EA34-4136-B4C0-E54FC3EC1644}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66FFCC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(Būvatļaujas_ĒKAS1!$A$11,Būvatļaujas_ĒKAS1!$A$19,Būvatļaujas_ĒKAS1!$A$22,Būvatļaujas_ĒKAS1!$A$27:$A$28)</c:f>
              <c:strCache>
                <c:ptCount val="5"/>
                <c:pt idx="0">
                  <c:v>Citas, iepriekš neklasificētas, ēkas</c:v>
                </c:pt>
                <c:pt idx="1">
                  <c:v>Lauksaimniecības nedzīvojamās ēkas</c:v>
                </c:pt>
                <c:pt idx="2">
                  <c:v>Rūpnieciskās ražošanas ēkas</c:v>
                </c:pt>
                <c:pt idx="3">
                  <c:v>Vairumtirdzniecības un mazumtirdzniecības ēkas</c:v>
                </c:pt>
                <c:pt idx="4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(Būvatļaujas_ĒKAS1!$B$11,Būvatļaujas_ĒKAS1!$B$19,Būvatļaujas_ĒKAS1!$B$22,Būvatļaujas_ĒKAS1!$B$27:$B$28)</c:f>
              <c:numCache>
                <c:formatCode>#,##0</c:formatCode>
                <c:ptCount val="5"/>
                <c:pt idx="0">
                  <c:v>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C4E-B963-B74C395CEE3D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(Būvatļaujas_ĒKAS1!$A$11,Būvatļaujas_ĒKAS1!$A$19,Būvatļaujas_ĒKAS1!$A$22,Būvatļaujas_ĒKAS1!$A$27:$A$28)</c:f>
              <c:strCache>
                <c:ptCount val="5"/>
                <c:pt idx="0">
                  <c:v>Citas, iepriekš neklasificētas, ēkas</c:v>
                </c:pt>
                <c:pt idx="1">
                  <c:v>Lauksaimniecības nedzīvojamās ēkas</c:v>
                </c:pt>
                <c:pt idx="2">
                  <c:v>Rūpnieciskās ražošanas ēkas</c:v>
                </c:pt>
                <c:pt idx="3">
                  <c:v>Vairumtirdzniecības un mazumtirdzniecības ēkas</c:v>
                </c:pt>
                <c:pt idx="4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(Būvatļaujas_ĒKAS1!$C$11,Būvatļaujas_ĒKAS1!$C$19,Būvatļaujas_ĒKAS1!$C$22,Būvatļaujas_ĒKAS1!$C$27:$C$28)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6-4C4E-B963-B74C395CEE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Garāžu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Triju vai vairāku dzīvokļu mājas</c:v>
                </c:pt>
                <c:pt idx="12">
                  <c:v>Vairumtirdzniecības un mazumtirdzniecības ēkas</c:v>
                </c:pt>
                <c:pt idx="13">
                  <c:v>Viena dzīvokļa mājas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8</c:v>
                </c:pt>
                <c:pt idx="1">
                  <c:v>7.4285714285714288</c:v>
                </c:pt>
                <c:pt idx="2">
                  <c:v>10.928571428571429</c:v>
                </c:pt>
                <c:pt idx="3">
                  <c:v>11.884711779448622</c:v>
                </c:pt>
                <c:pt idx="4">
                  <c:v>22</c:v>
                </c:pt>
                <c:pt idx="5">
                  <c:v>17.416666666666668</c:v>
                </c:pt>
                <c:pt idx="6">
                  <c:v>9.1666666666666661</c:v>
                </c:pt>
                <c:pt idx="7">
                  <c:v>13.314285714285715</c:v>
                </c:pt>
                <c:pt idx="8">
                  <c:v>9.6</c:v>
                </c:pt>
                <c:pt idx="9">
                  <c:v>15.1</c:v>
                </c:pt>
                <c:pt idx="10">
                  <c:v>30.8</c:v>
                </c:pt>
                <c:pt idx="11">
                  <c:v>16</c:v>
                </c:pt>
                <c:pt idx="12">
                  <c:v>15.333333333333334</c:v>
                </c:pt>
                <c:pt idx="13">
                  <c:v>15.182495344506517</c:v>
                </c:pt>
                <c:pt idx="1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5-40E3-9ED6-34646FA5E5B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Garāžu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Triju vai vairāku dzīvokļu mājas</c:v>
                </c:pt>
                <c:pt idx="12">
                  <c:v>Vairumtirdzniecības un mazumtirdzniecības ēkas</c:v>
                </c:pt>
                <c:pt idx="13">
                  <c:v>Viena dzīvokļa mājas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10.666666666666666</c:v>
                </c:pt>
                <c:pt idx="1">
                  <c:v>9.4285714285714288</c:v>
                </c:pt>
                <c:pt idx="2">
                  <c:v>13.571428571428571</c:v>
                </c:pt>
                <c:pt idx="3">
                  <c:v>12.596491228070175</c:v>
                </c:pt>
                <c:pt idx="4">
                  <c:v>22.5</c:v>
                </c:pt>
                <c:pt idx="5">
                  <c:v>22.5</c:v>
                </c:pt>
                <c:pt idx="6">
                  <c:v>9.3333333333333339</c:v>
                </c:pt>
                <c:pt idx="7">
                  <c:v>15</c:v>
                </c:pt>
                <c:pt idx="8">
                  <c:v>10.8</c:v>
                </c:pt>
                <c:pt idx="9">
                  <c:v>17.3</c:v>
                </c:pt>
                <c:pt idx="10">
                  <c:v>32.6</c:v>
                </c:pt>
                <c:pt idx="11">
                  <c:v>16</c:v>
                </c:pt>
                <c:pt idx="12">
                  <c:v>15.833333333333334</c:v>
                </c:pt>
                <c:pt idx="13">
                  <c:v>16.499068901303538</c:v>
                </c:pt>
                <c:pt idx="14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5-40E3-9ED6-34646FA5E5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C7-4B17-9613-EEA9B97A7DBB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C7-4B17-9613-EEA9B97A7DBB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C7-4B17-9613-EEA9B97A7DBB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C7-4B17-9613-EEA9B97A7DBB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C7-4B17-9613-EEA9B97A7DBB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C7-4B17-9613-EEA9B97A7DBB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C7-4B17-9613-EEA9B97A7DBB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C7-4B17-9613-EEA9B97A7DBB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C7-4B17-9613-EEA9B97A7DBB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C7-4B17-9613-EEA9B97A7DBB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C7-4B17-9613-EEA9B97A7DBB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C7-4B17-9613-EEA9B97A7DBB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C7-4B17-9613-EEA9B97A7DBB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C7-4B17-9613-EEA9B97A7DBB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C7-4B17-9613-EEA9B97A7DBB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C7-4B17-9613-EEA9B97A7DBB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C7-4B17-9613-EEA9B97A7DBB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C7-4B17-9613-EEA9B97A7DBB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C7-4B17-9613-EEA9B97A7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[1]Būvatļaujas_ĒKAS1!$H$8:$H$29</c:f>
              <c:numCache>
                <c:formatCode>General</c:formatCode>
                <c:ptCount val="22"/>
                <c:pt idx="0">
                  <c:v>40</c:v>
                </c:pt>
                <c:pt idx="1">
                  <c:v>141</c:v>
                </c:pt>
                <c:pt idx="2">
                  <c:v>101</c:v>
                </c:pt>
                <c:pt idx="3">
                  <c:v>2029</c:v>
                </c:pt>
                <c:pt idx="4">
                  <c:v>32</c:v>
                </c:pt>
                <c:pt idx="5">
                  <c:v>155</c:v>
                </c:pt>
                <c:pt idx="6">
                  <c:v>26</c:v>
                </c:pt>
                <c:pt idx="7">
                  <c:v>49</c:v>
                </c:pt>
                <c:pt idx="8">
                  <c:v>1</c:v>
                </c:pt>
                <c:pt idx="9">
                  <c:v>12</c:v>
                </c:pt>
                <c:pt idx="10">
                  <c:v>4</c:v>
                </c:pt>
                <c:pt idx="11">
                  <c:v>185</c:v>
                </c:pt>
                <c:pt idx="12">
                  <c:v>14</c:v>
                </c:pt>
                <c:pt idx="13">
                  <c:v>197</c:v>
                </c:pt>
                <c:pt idx="14">
                  <c:v>233</c:v>
                </c:pt>
                <c:pt idx="15">
                  <c:v>2</c:v>
                </c:pt>
                <c:pt idx="16">
                  <c:v>54</c:v>
                </c:pt>
                <c:pt idx="17">
                  <c:v>24</c:v>
                </c:pt>
                <c:pt idx="18">
                  <c:v>218</c:v>
                </c:pt>
                <c:pt idx="19">
                  <c:v>149</c:v>
                </c:pt>
                <c:pt idx="20">
                  <c:v>3652</c:v>
                </c:pt>
                <c:pt idx="2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5C7-4B17-9613-EEA9B97A7DBB}"/>
            </c:ext>
          </c:extLst>
        </c:ser>
        <c:ser>
          <c:idx val="1"/>
          <c:order val="1"/>
          <c:tx>
            <c:strRef>
              <c:f>[1]Būvatļaujas_ĒKAS1!$I$5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C7-4B17-9613-EEA9B97A7DBB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C7-4B17-9613-EEA9B97A7DBB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C7-4B17-9613-EEA9B97A7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[1]Būvatļaujas_ĒKAS1!$I$8:$I$29</c:f>
              <c:numCache>
                <c:formatCode>General</c:formatCode>
                <c:ptCount val="22"/>
                <c:pt idx="0">
                  <c:v>7</c:v>
                </c:pt>
                <c:pt idx="1">
                  <c:v>33</c:v>
                </c:pt>
                <c:pt idx="2">
                  <c:v>39</c:v>
                </c:pt>
                <c:pt idx="3">
                  <c:v>756</c:v>
                </c:pt>
                <c:pt idx="4">
                  <c:v>7</c:v>
                </c:pt>
                <c:pt idx="5">
                  <c:v>47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65</c:v>
                </c:pt>
                <c:pt idx="12">
                  <c:v>4</c:v>
                </c:pt>
                <c:pt idx="13">
                  <c:v>51</c:v>
                </c:pt>
                <c:pt idx="14">
                  <c:v>58</c:v>
                </c:pt>
                <c:pt idx="15">
                  <c:v>0</c:v>
                </c:pt>
                <c:pt idx="16">
                  <c:v>10</c:v>
                </c:pt>
                <c:pt idx="17">
                  <c:v>6</c:v>
                </c:pt>
                <c:pt idx="18">
                  <c:v>36</c:v>
                </c:pt>
                <c:pt idx="19">
                  <c:v>39</c:v>
                </c:pt>
                <c:pt idx="20">
                  <c:v>1277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5C7-4B17-9613-EEA9B97A7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([1]Būvatļaujas_ĒKAS1!$A$10:$A$11,[1]Būvatļaujas_ĒKAS1!$A$19,[1]Būvatļaujas_ĒKAS1!$A$21:$A$22,[1]Būvatļaujas_ĒKAS1!$A$26:$A$28)</c:f>
              <c:strCache>
                <c:ptCount val="8"/>
                <c:pt idx="0">
                  <c:v>Citas īslaicīgas apmešanās ēkas</c:v>
                </c:pt>
                <c:pt idx="1">
                  <c:v>Citas, iepriekš neklasificētas, ēkas</c:v>
                </c:pt>
                <c:pt idx="2">
                  <c:v>Lauksaimniecības nedzīvojamās ēkas</c:v>
                </c:pt>
                <c:pt idx="3">
                  <c:v>Noliktavas, rezervuāri, bunkuri un silosi</c:v>
                </c:pt>
                <c:pt idx="4">
                  <c:v>Rūpnieciskās ražošanas ēkas</c:v>
                </c:pt>
                <c:pt idx="5">
                  <c:v>Triju vai vairāku dzīvokļu mājas</c:v>
                </c:pt>
                <c:pt idx="6">
                  <c:v>Vairumtirdzniecības un mazumtirdzniecības ēkas</c:v>
                </c:pt>
                <c:pt idx="7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[1]Būvatļaujas_ĒKAS1!$B$8:$B$29</c15:sqref>
                  </c15:fullRef>
                </c:ext>
              </c:extLst>
              <c:f>([1]Būvatļaujas_ĒKAS1!$B$10:$B$11,[1]Būvatļaujas_ĒKAS1!$B$19,[1]Būvatļaujas_ĒKAS1!$B$21:$B$22,[1]Būvatļaujas_ĒKAS1!$B$26:$B$28)</c:f>
              <c:numCache>
                <c:formatCode>General</c:formatCode>
                <c:ptCount val="8"/>
                <c:pt idx="0">
                  <c:v>3</c:v>
                </c:pt>
                <c:pt idx="1">
                  <c:v>18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E-42B3-AAF0-1E7F34E47679}"/>
            </c:ext>
          </c:extLst>
        </c:ser>
        <c:ser>
          <c:idx val="1"/>
          <c:order val="1"/>
          <c:tx>
            <c:strRef>
              <c:f>[1]Būvatļaujas_ĒKAS1!$C$5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([1]Būvatļaujas_ĒKAS1!$A$10:$A$11,[1]Būvatļaujas_ĒKAS1!$A$19,[1]Būvatļaujas_ĒKAS1!$A$21:$A$22,[1]Būvatļaujas_ĒKAS1!$A$26:$A$28)</c:f>
              <c:strCache>
                <c:ptCount val="8"/>
                <c:pt idx="0">
                  <c:v>Citas īslaicīgas apmešanās ēkas</c:v>
                </c:pt>
                <c:pt idx="1">
                  <c:v>Citas, iepriekš neklasificētas, ēkas</c:v>
                </c:pt>
                <c:pt idx="2">
                  <c:v>Lauksaimniecības nedzīvojamās ēkas</c:v>
                </c:pt>
                <c:pt idx="3">
                  <c:v>Noliktavas, rezervuāri, bunkuri un silosi</c:v>
                </c:pt>
                <c:pt idx="4">
                  <c:v>Rūpnieciskās ražošanas ēkas</c:v>
                </c:pt>
                <c:pt idx="5">
                  <c:v>Triju vai vairāku dzīvokļu mājas</c:v>
                </c:pt>
                <c:pt idx="6">
                  <c:v>Vairumtirdzniecības un mazumtirdzniecības ēkas</c:v>
                </c:pt>
                <c:pt idx="7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[1]Būvatļaujas_ĒKAS1!$C$8:$C$29</c15:sqref>
                  </c15:fullRef>
                </c:ext>
              </c:extLst>
              <c:f>([1]Būvatļaujas_ĒKAS1!$C$10:$C$11,[1]Būvatļaujas_ĒKAS1!$C$19,[1]Būvatļaujas_ĒKAS1!$C$21:$C$22,[1]Būvatļaujas_ĒKAS1!$C$26:$C$28)</c:f>
              <c:numCache>
                <c:formatCode>General</c:formatCode>
                <c:ptCount val="8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E-42B3-AAF0-1E7F34E476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u="none" strike="noStrike" baseline="0">
                <a:effectLst/>
              </a:rPr>
              <a:t>Izsniegtās būvatļaujas (visas / pašlaik stadijā Būvdarbi-&gt;Ekspluat.), </a:t>
            </a:r>
            <a:r>
              <a:rPr lang="lv-LV" sz="1400" b="1" i="0" u="none" strike="noStrike" baseline="0">
                <a:effectLst/>
              </a:rPr>
              <a:t>3.grupa </a:t>
            </a:r>
            <a:r>
              <a:rPr lang="lv-LV" sz="1400" b="0" i="0" u="none" strike="noStrike" baseline="0">
                <a:effectLst/>
              </a:rPr>
              <a:t>pa galvenajiem lietošanas veidiem (ĒKAS)</a:t>
            </a:r>
            <a:endParaRPr lang="lv-LV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([1]Būvatļaujas_ĒKAS1!$A$8:$A$9,[1]Būvatļaujas_ĒKAS1!$A$11:$A$12,[1]Būvatļaujas_ĒKAS1!$A$14:$A$17,[1]Būvatļaujas_ĒKAS1!$A$19:$A$27,[1]Būvatļaujas_ĒKAS1!$A$29)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[1]Būvatļaujas_ĒKAS1!$F$8:$F$29</c15:sqref>
                  </c15:fullRef>
                </c:ext>
              </c:extLst>
              <c:f>([1]Būvatļaujas_ĒKAS1!$F$8:$F$9,[1]Būvatļaujas_ĒKAS1!$F$11:$F$12,[1]Būvatļaujas_ĒKAS1!$F$14:$F$17,[1]Būvatļaujas_ĒKAS1!$F$19:$F$27,[1]Būvatļaujas_ĒKAS1!$F$29)</c:f>
              <c:numCache>
                <c:formatCode>General</c:formatCode>
                <c:ptCount val="18"/>
                <c:pt idx="0">
                  <c:v>18</c:v>
                </c:pt>
                <c:pt idx="1">
                  <c:v>52</c:v>
                </c:pt>
                <c:pt idx="2">
                  <c:v>17</c:v>
                </c:pt>
                <c:pt idx="3">
                  <c:v>5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40</c:v>
                </c:pt>
                <c:pt idx="11">
                  <c:v>72</c:v>
                </c:pt>
                <c:pt idx="12">
                  <c:v>1</c:v>
                </c:pt>
                <c:pt idx="13">
                  <c:v>30</c:v>
                </c:pt>
                <c:pt idx="14">
                  <c:v>10</c:v>
                </c:pt>
                <c:pt idx="15">
                  <c:v>35</c:v>
                </c:pt>
                <c:pt idx="16">
                  <c:v>44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0-40CF-A4AA-352D3A94E35D}"/>
            </c:ext>
          </c:extLst>
        </c:ser>
        <c:ser>
          <c:idx val="1"/>
          <c:order val="1"/>
          <c:tx>
            <c:strRef>
              <c:f>[1]Būvatļaujas_ĒKAS1!$G$5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([1]Būvatļaujas_ĒKAS1!$A$8:$A$9,[1]Būvatļaujas_ĒKAS1!$A$11:$A$12,[1]Būvatļaujas_ĒKAS1!$A$14:$A$17,[1]Būvatļaujas_ĒKAS1!$A$19:$A$27,[1]Būvatļaujas_ĒKAS1!$A$29)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[1]Būvatļaujas_ĒKAS1!$G$8:$G$29</c15:sqref>
                  </c15:fullRef>
                </c:ext>
              </c:extLst>
              <c:f>([1]Būvatļaujas_ĒKAS1!$G$8:$G$9,[1]Būvatļaujas_ĒKAS1!$G$11:$G$12,[1]Būvatļaujas_ĒKAS1!$G$14:$G$17,[1]Būvatļaujas_ĒKAS1!$G$19:$G$27,[1]Būvatļaujas_ĒKAS1!$G$29)</c:f>
              <c:numCache>
                <c:formatCode>General</c:formatCode>
                <c:ptCount val="18"/>
                <c:pt idx="0">
                  <c:v>1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10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0-40CF-A4AA-352D3A94E3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</a:t>
            </a:r>
            <a:r>
              <a:rPr lang="lv-LV" sz="1400"/>
              <a:t> </a:t>
            </a:r>
          </a:p>
        </c:rich>
      </c:tx>
      <c:layout>
        <c:manualLayout>
          <c:xMode val="edge"/>
          <c:yMode val="edge"/>
          <c:x val="0.208779463871470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304894813943876"/>
          <c:y val="8.6025486899683076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[1]Sheet1!$A$2:$A$20</c:f>
              <c:strCache>
                <c:ptCount val="19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Viena dzīvokļa mājas</c:v>
                </c:pt>
                <c:pt idx="18">
                  <c:v>Viesnīcas un sabiedriskās ēdināšanas ēkas</c:v>
                </c:pt>
              </c:strCache>
            </c:strRef>
          </c:cat>
          <c:val>
            <c:numRef>
              <c:f>[1]Sheet1!$B$2:$B$20</c:f>
              <c:numCache>
                <c:formatCode>General</c:formatCode>
                <c:ptCount val="19"/>
                <c:pt idx="0">
                  <c:v>37.142857142857146</c:v>
                </c:pt>
                <c:pt idx="1">
                  <c:v>57.030303030303031</c:v>
                </c:pt>
                <c:pt idx="2">
                  <c:v>44.153846153846153</c:v>
                </c:pt>
                <c:pt idx="3">
                  <c:v>40.107142857142854</c:v>
                </c:pt>
                <c:pt idx="4">
                  <c:v>45.857142857142854</c:v>
                </c:pt>
                <c:pt idx="5">
                  <c:v>37.680851063829785</c:v>
                </c:pt>
                <c:pt idx="6">
                  <c:v>79</c:v>
                </c:pt>
                <c:pt idx="7">
                  <c:v>34.666666666666664</c:v>
                </c:pt>
                <c:pt idx="8">
                  <c:v>5.666666666666667</c:v>
                </c:pt>
                <c:pt idx="9">
                  <c:v>32.738461538461536</c:v>
                </c:pt>
                <c:pt idx="10">
                  <c:v>34</c:v>
                </c:pt>
                <c:pt idx="11">
                  <c:v>41.137254901960787</c:v>
                </c:pt>
                <c:pt idx="12">
                  <c:v>46.327586206896555</c:v>
                </c:pt>
                <c:pt idx="13">
                  <c:v>31.6</c:v>
                </c:pt>
                <c:pt idx="14">
                  <c:v>60.5</c:v>
                </c:pt>
                <c:pt idx="15">
                  <c:v>57.555555555555557</c:v>
                </c:pt>
                <c:pt idx="16">
                  <c:v>41.820512820512818</c:v>
                </c:pt>
                <c:pt idx="17">
                  <c:v>42.856695379796399</c:v>
                </c:pt>
                <c:pt idx="18">
                  <c:v>63.277777777777779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2-4CD9-9CF5-9097CFA564B8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[1]Sheet1!$A$2:$A$20</c:f>
              <c:strCache>
                <c:ptCount val="19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Viena dzīvokļa mājas</c:v>
                </c:pt>
                <c:pt idx="18">
                  <c:v>Viesnīcas un sabiedriskās ēdināšanas ēkas</c:v>
                </c:pt>
              </c:strCache>
            </c:strRef>
          </c:cat>
          <c:val>
            <c:numRef>
              <c:f>[1]Sheet1!$C$2:$C$20</c:f>
              <c:numCache>
                <c:formatCode>General</c:formatCode>
                <c:ptCount val="19"/>
                <c:pt idx="0">
                  <c:v>9.2857142857142865</c:v>
                </c:pt>
                <c:pt idx="1">
                  <c:v>15.939393939393939</c:v>
                </c:pt>
                <c:pt idx="2">
                  <c:v>11.102564102564102</c:v>
                </c:pt>
                <c:pt idx="3">
                  <c:v>5.5436507936507935</c:v>
                </c:pt>
                <c:pt idx="4">
                  <c:v>5.2857142857142856</c:v>
                </c:pt>
                <c:pt idx="5">
                  <c:v>8.2553191489361701</c:v>
                </c:pt>
                <c:pt idx="6">
                  <c:v>0.25</c:v>
                </c:pt>
                <c:pt idx="7">
                  <c:v>5.666666666666667</c:v>
                </c:pt>
                <c:pt idx="8">
                  <c:v>10.333333333333334</c:v>
                </c:pt>
                <c:pt idx="9">
                  <c:v>5.2307692307692308</c:v>
                </c:pt>
                <c:pt idx="10">
                  <c:v>8.25</c:v>
                </c:pt>
                <c:pt idx="11">
                  <c:v>4.5686274509803919</c:v>
                </c:pt>
                <c:pt idx="12">
                  <c:v>5.7586206896551726</c:v>
                </c:pt>
                <c:pt idx="13">
                  <c:v>10.3</c:v>
                </c:pt>
                <c:pt idx="14">
                  <c:v>5.333333333333333</c:v>
                </c:pt>
                <c:pt idx="15">
                  <c:v>6.1388888888888893</c:v>
                </c:pt>
                <c:pt idx="16">
                  <c:v>11.076923076923077</c:v>
                </c:pt>
                <c:pt idx="17">
                  <c:v>5.4714173844949103</c:v>
                </c:pt>
                <c:pt idx="18">
                  <c:v>7.7222222222222223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2-4CD9-9CF5-9097CFA56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7-402D-8A6C-4AF48410AE4E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7-402D-8A6C-4AF48410AE4E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7-402D-8A6C-4AF48410AE4E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B7-402D-8A6C-4AF48410AE4E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7-402D-8A6C-4AF48410AE4E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B7-402D-8A6C-4AF48410AE4E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B7-402D-8A6C-4AF48410AE4E}"/>
                </c:ext>
              </c:extLst>
            </c:dLbl>
            <c:dLbl>
              <c:idx val="8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B7-402D-8A6C-4AF48410AE4E}"/>
                </c:ext>
              </c:extLst>
            </c:dLbl>
            <c:dLbl>
              <c:idx val="9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B7-402D-8A6C-4AF48410AE4E}"/>
                </c:ext>
              </c:extLst>
            </c:dLbl>
            <c:dLbl>
              <c:idx val="10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B7-402D-8A6C-4AF48410AE4E}"/>
                </c:ext>
              </c:extLst>
            </c:dLbl>
            <c:dLbl>
              <c:idx val="11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B7-402D-8A6C-4AF48410AE4E}"/>
                </c:ext>
              </c:extLst>
            </c:dLbl>
            <c:dLbl>
              <c:idx val="12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B7-402D-8A6C-4AF48410AE4E}"/>
                </c:ext>
              </c:extLst>
            </c:dLbl>
            <c:dLbl>
              <c:idx val="13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B7-402D-8A6C-4AF48410AE4E}"/>
                </c:ext>
              </c:extLst>
            </c:dLbl>
            <c:dLbl>
              <c:idx val="14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B7-402D-8A6C-4AF48410AE4E}"/>
                </c:ext>
              </c:extLst>
            </c:dLbl>
            <c:dLbl>
              <c:idx val="15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B7-402D-8A6C-4AF48410AE4E}"/>
                </c:ext>
              </c:extLst>
            </c:dLbl>
            <c:dLbl>
              <c:idx val="16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B7-402D-8A6C-4AF48410AE4E}"/>
                </c:ext>
              </c:extLst>
            </c:dLbl>
            <c:dLbl>
              <c:idx val="17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B7-402D-8A6C-4AF48410AE4E}"/>
                </c:ext>
              </c:extLst>
            </c:dLbl>
            <c:dLbl>
              <c:idx val="18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B7-402D-8A6C-4AF48410AE4E}"/>
                </c:ext>
              </c:extLst>
            </c:dLbl>
            <c:dLbl>
              <c:idx val="20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B7-402D-8A6C-4AF48410A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([1]Būvatļaujas_ĒKAS1!$A$8:$A$15,[1]Būvatļaujas_ĒKAS1!$A$17:$A$29)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[1]Būvatļaujas_ĒKAS1!$D$8:$D$29</c15:sqref>
                  </c15:fullRef>
                </c:ext>
              </c:extLst>
              <c:f>([1]Būvatļaujas_ĒKAS1!$D$8:$D$15,[1]Būvatļaujas_ĒKAS1!$D$17:$D$29)</c:f>
              <c:numCache>
                <c:formatCode>General</c:formatCode>
                <c:ptCount val="21"/>
                <c:pt idx="0">
                  <c:v>22</c:v>
                </c:pt>
                <c:pt idx="1">
                  <c:v>89</c:v>
                </c:pt>
                <c:pt idx="2">
                  <c:v>98</c:v>
                </c:pt>
                <c:pt idx="3">
                  <c:v>1994</c:v>
                </c:pt>
                <c:pt idx="4">
                  <c:v>27</c:v>
                </c:pt>
                <c:pt idx="5">
                  <c:v>155</c:v>
                </c:pt>
                <c:pt idx="6">
                  <c:v>8</c:v>
                </c:pt>
                <c:pt idx="7">
                  <c:v>44</c:v>
                </c:pt>
                <c:pt idx="8">
                  <c:v>10</c:v>
                </c:pt>
                <c:pt idx="9">
                  <c:v>4</c:v>
                </c:pt>
                <c:pt idx="10">
                  <c:v>183</c:v>
                </c:pt>
                <c:pt idx="11">
                  <c:v>7</c:v>
                </c:pt>
                <c:pt idx="12">
                  <c:v>156</c:v>
                </c:pt>
                <c:pt idx="13">
                  <c:v>157</c:v>
                </c:pt>
                <c:pt idx="14">
                  <c:v>1</c:v>
                </c:pt>
                <c:pt idx="15">
                  <c:v>24</c:v>
                </c:pt>
                <c:pt idx="16">
                  <c:v>14</c:v>
                </c:pt>
                <c:pt idx="17">
                  <c:v>180</c:v>
                </c:pt>
                <c:pt idx="18">
                  <c:v>104</c:v>
                </c:pt>
                <c:pt idx="19">
                  <c:v>3635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B7-402D-8A6C-4AF48410AE4E}"/>
            </c:ext>
          </c:extLst>
        </c:ser>
        <c:ser>
          <c:idx val="1"/>
          <c:order val="1"/>
          <c:tx>
            <c:strRef>
              <c:f>[1]Būvatļaujas_ĒKAS1!$E$5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2B7-402D-8A6C-4AF48410AE4E}"/>
                </c:ext>
              </c:extLst>
            </c:dLbl>
            <c:dLbl>
              <c:idx val="19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B7-402D-8A6C-4AF48410A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([1]Būvatļaujas_ĒKAS1!$A$8:$A$15,[1]Būvatļaujas_ĒKAS1!$A$17:$A$29)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[1]Būvatļaujas_ĒKAS1!$E$8:$E$29</c15:sqref>
                  </c15:fullRef>
                </c:ext>
              </c:extLst>
              <c:f>([1]Būvatļaujas_ĒKAS1!$E$8:$E$15,[1]Būvatļaujas_ĒKAS1!$E$17:$E$29)</c:f>
              <c:numCache>
                <c:formatCode>General</c:formatCode>
                <c:ptCount val="21"/>
                <c:pt idx="0">
                  <c:v>6</c:v>
                </c:pt>
                <c:pt idx="1">
                  <c:v>22</c:v>
                </c:pt>
                <c:pt idx="2">
                  <c:v>37</c:v>
                </c:pt>
                <c:pt idx="3">
                  <c:v>745</c:v>
                </c:pt>
                <c:pt idx="4">
                  <c:v>7</c:v>
                </c:pt>
                <c:pt idx="5">
                  <c:v>47</c:v>
                </c:pt>
                <c:pt idx="6">
                  <c:v>2</c:v>
                </c:pt>
                <c:pt idx="7">
                  <c:v>11</c:v>
                </c:pt>
                <c:pt idx="8">
                  <c:v>3</c:v>
                </c:pt>
                <c:pt idx="9">
                  <c:v>0</c:v>
                </c:pt>
                <c:pt idx="10">
                  <c:v>65</c:v>
                </c:pt>
                <c:pt idx="11">
                  <c:v>2</c:v>
                </c:pt>
                <c:pt idx="12">
                  <c:v>44</c:v>
                </c:pt>
                <c:pt idx="13">
                  <c:v>47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31</c:v>
                </c:pt>
                <c:pt idx="18">
                  <c:v>35</c:v>
                </c:pt>
                <c:pt idx="19">
                  <c:v>1268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B7-402D-8A6C-4AF48410AE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E4-4631-A7C2-70CD031CF942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E4-4631-A7C2-70CD031CF942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E4-4631-A7C2-70CD031CF942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E4-4631-A7C2-70CD031CF942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E4-4631-A7C2-70CD031CF942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E4-4631-A7C2-70CD031CF942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E4-4631-A7C2-70CD031CF942}"/>
                </c:ext>
              </c:extLst>
            </c:dLbl>
            <c:dLbl>
              <c:idx val="9"/>
              <c:layout>
                <c:manualLayout>
                  <c:x val="-2.9521331370204263E-3"/>
                  <c:y val="-6.739544626349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E4-4631-A7C2-70CD031CF942}"/>
                </c:ext>
              </c:extLst>
            </c:dLbl>
            <c:dLbl>
              <c:idx val="10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E4-4631-A7C2-70CD031CF942}"/>
                </c:ext>
              </c:extLst>
            </c:dLbl>
            <c:dLbl>
              <c:idx val="11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E4-4631-A7C2-70CD031CF942}"/>
                </c:ext>
              </c:extLst>
            </c:dLbl>
            <c:dLbl>
              <c:idx val="12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E4-4631-A7C2-70CD031CF942}"/>
                </c:ext>
              </c:extLst>
            </c:dLbl>
            <c:dLbl>
              <c:idx val="13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E4-4631-A7C2-70CD031CF942}"/>
                </c:ext>
              </c:extLst>
            </c:dLbl>
            <c:dLbl>
              <c:idx val="15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E4-4631-A7C2-70CD031CF942}"/>
                </c:ext>
              </c:extLst>
            </c:dLbl>
            <c:dLbl>
              <c:idx val="16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E4-4631-A7C2-70CD031CF942}"/>
                </c:ext>
              </c:extLst>
            </c:dLbl>
            <c:dLbl>
              <c:idx val="17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E4-4631-A7C2-70CD031CF942}"/>
                </c:ext>
              </c:extLst>
            </c:dLbl>
            <c:dLbl>
              <c:idx val="18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E4-4631-A7C2-70CD031CF942}"/>
                </c:ext>
              </c:extLst>
            </c:dLbl>
            <c:dLbl>
              <c:idx val="19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E4-4631-A7C2-70CD031CF942}"/>
                </c:ext>
              </c:extLst>
            </c:dLbl>
            <c:dLbl>
              <c:idx val="20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E4-4631-A7C2-70CD031CF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Būvatļaujas_INŽENIERBŪVES1!$H$8:$H$29</c:f>
              <c:numCache>
                <c:formatCode>#,##0</c:formatCode>
                <c:ptCount val="22"/>
                <c:pt idx="0">
                  <c:v>49</c:v>
                </c:pt>
                <c:pt idx="1">
                  <c:v>65</c:v>
                </c:pt>
                <c:pt idx="2">
                  <c:v>8</c:v>
                </c:pt>
                <c:pt idx="3">
                  <c:v>133</c:v>
                </c:pt>
                <c:pt idx="4">
                  <c:v>1</c:v>
                </c:pt>
                <c:pt idx="5">
                  <c:v>41</c:v>
                </c:pt>
                <c:pt idx="6">
                  <c:v>94</c:v>
                </c:pt>
                <c:pt idx="7">
                  <c:v>382</c:v>
                </c:pt>
                <c:pt idx="8">
                  <c:v>2</c:v>
                </c:pt>
                <c:pt idx="9">
                  <c:v>33</c:v>
                </c:pt>
                <c:pt idx="10">
                  <c:v>16</c:v>
                </c:pt>
                <c:pt idx="11">
                  <c:v>3</c:v>
                </c:pt>
                <c:pt idx="12">
                  <c:v>35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6</c:v>
                </c:pt>
                <c:pt idx="17">
                  <c:v>65</c:v>
                </c:pt>
                <c:pt idx="18">
                  <c:v>9</c:v>
                </c:pt>
                <c:pt idx="19">
                  <c:v>88</c:v>
                </c:pt>
                <c:pt idx="20">
                  <c:v>40</c:v>
                </c:pt>
                <c:pt idx="2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E4-4631-A7C2-70CD031CF942}"/>
            </c:ext>
          </c:extLst>
        </c:ser>
        <c:ser>
          <c:idx val="1"/>
          <c:order val="1"/>
          <c:tx>
            <c:strRef>
              <c:f>Būvatļaujas_INŽENIERBŪVES1!$I$5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AE4-4631-A7C2-70CD031CF942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AE4-4631-A7C2-70CD031CF942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AE4-4631-A7C2-70CD031CF942}"/>
                </c:ext>
              </c:extLst>
            </c:dLbl>
            <c:dLbl>
              <c:idx val="7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AE4-4631-A7C2-70CD031CF942}"/>
                </c:ext>
              </c:extLst>
            </c:dLbl>
            <c:dLbl>
              <c:idx val="9"/>
              <c:layout>
                <c:manualLayout>
                  <c:x val="9.8404437900677742E-3"/>
                  <c:y val="-2.316718465307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AE4-4631-A7C2-70CD031CF942}"/>
                </c:ext>
              </c:extLst>
            </c:dLbl>
            <c:dLbl>
              <c:idx val="17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AE4-4631-A7C2-70CD031CF942}"/>
                </c:ext>
              </c:extLst>
            </c:dLbl>
            <c:dLbl>
              <c:idx val="19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AE4-4631-A7C2-70CD031CF942}"/>
                </c:ext>
              </c:extLst>
            </c:dLbl>
            <c:dLbl>
              <c:idx val="20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AE4-4631-A7C2-70CD031CF942}"/>
                </c:ext>
              </c:extLst>
            </c:dLbl>
            <c:dLbl>
              <c:idx val="21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AE4-4631-A7C2-70CD031CF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Būvatļaujas_INŽENIERBŪVES1!$I$8:$I$29</c:f>
              <c:numCache>
                <c:formatCode>#,##0</c:formatCode>
                <c:ptCount val="22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29</c:v>
                </c:pt>
                <c:pt idx="8">
                  <c:v>0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22</c:v>
                </c:pt>
                <c:pt idx="20">
                  <c:v>10</c:v>
                </c:pt>
                <c:pt idx="2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AE4-4631-A7C2-70CD031CF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(Būvatļaujas_INŽENIERBŪVES1!$A$8:$A$9,Būvatļaujas_INŽENIERBŪVES1!$A$11,Būvatļaujas_INŽENIERBŪVES1!$A$14:$A$15,Būvatļaujas_INŽENIERBŪVES1!$A$17:$A$18,Būvatļaujas_INŽENIERBŪVES1!$A$20,Būvatļaujas_INŽENIERBŪVES1!$A$27:$A$29)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Būvatļaujas_INŽENIERBŪVES1!$B$8:$B$29</c15:sqref>
                  </c15:fullRef>
                </c:ext>
              </c:extLst>
              <c:f>(Būvatļaujas_INŽENIERBŪVES1!$B$8:$B$9,Būvatļaujas_INŽENIERBŪVES1!$B$11,Būvatļaujas_INŽENIERBŪVES1!$B$14:$B$15,Būvatļaujas_INŽENIERBŪVES1!$B$17:$B$18,Būvatļaujas_INŽENIERBŪVES1!$B$20,Būvatļaujas_INŽENIERBŪVES1!$B$27:$B$29)</c:f>
              <c:numCache>
                <c:formatCode>#,##0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14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9</c:v>
                </c:pt>
                <c:pt idx="9">
                  <c:v>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4-4C04-A064-9328B30F5AA0}"/>
            </c:ext>
          </c:extLst>
        </c:ser>
        <c:ser>
          <c:idx val="1"/>
          <c:order val="1"/>
          <c:tx>
            <c:strRef>
              <c:f>Būvatļaujas_INŽENIERBŪVES1!$C$5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4-4C04-A064-9328B30F5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(Būvatļaujas_INŽENIERBŪVES1!$A$8:$A$9,Būvatļaujas_INŽENIERBŪVES1!$A$11,Būvatļaujas_INŽENIERBŪVES1!$A$14:$A$15,Būvatļaujas_INŽENIERBŪVES1!$A$17:$A$18,Būvatļaujas_INŽENIERBŪVES1!$A$20,Būvatļaujas_INŽENIERBŪVES1!$A$27:$A$29)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Būvatļaujas_INŽENIERBŪVES1!$C$8:$C$29</c15:sqref>
                  </c15:fullRef>
                </c:ext>
              </c:extLst>
              <c:f>(Būvatļaujas_INŽENIERBŪVES1!$C$8:$C$9,Būvatļaujas_INŽENIERBŪVES1!$C$11,Būvatļaujas_INŽENIERBŪVES1!$C$14:$C$15,Būvatļaujas_INŽENIERBŪVES1!$C$17:$C$18,Būvatļaujas_INŽENIERBŪVES1!$C$20,Būvatļaujas_INŽENIERBŪVES1!$C$27:$C$29)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Būvatļaujas_INŽENIERBŪVES1!$C$25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362-4390-8F84-9009EE3EA80A}"/>
                      </c:ext>
                    </c:extLst>
                  </c15:dLbl>
                </c15:categoryFilterException>
                <c15:categoryFilterException>
                  <c15:sqref>Būvatļaujas_INŽENIERBŪVES1!$C$26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362-4390-8F84-9009EE3EA8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7104-4C04-A064-9328B30F5A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F-4E57-862B-04ACBE877D50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F-4E57-862B-04ACBE877D50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CF-4E57-862B-04ACBE877D50}"/>
                </c:ext>
              </c:extLst>
            </c:dLbl>
            <c:dLbl>
              <c:idx val="11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F-4E57-862B-04ACBE877D50}"/>
                </c:ext>
              </c:extLst>
            </c:dLbl>
            <c:dLbl>
              <c:idx val="13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CF-4E57-862B-04ACBE877D50}"/>
                </c:ext>
              </c:extLst>
            </c:dLbl>
            <c:dLbl>
              <c:idx val="15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CF-4E57-862B-04ACBE877D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(Būvatļaujas_INŽENIERBŪVES1!$A$8:$A$25,Būvatļaujas_INŽENIERBŪVES1!$A$27:$A$29)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Būvatļaujas_INŽENIERBŪVES1!$D$8:$D$29</c15:sqref>
                  </c15:fullRef>
                </c:ext>
              </c:extLst>
              <c:f>(Būvatļaujas_INŽENIERBŪVES1!$D$8:$D$25,Būvatļaujas_INŽENIERBŪVES1!$D$27:$D$29)</c:f>
              <c:numCache>
                <c:formatCode>#,##0</c:formatCode>
                <c:ptCount val="21"/>
                <c:pt idx="0">
                  <c:v>46</c:v>
                </c:pt>
                <c:pt idx="1">
                  <c:v>28</c:v>
                </c:pt>
                <c:pt idx="2">
                  <c:v>8</c:v>
                </c:pt>
                <c:pt idx="3">
                  <c:v>118</c:v>
                </c:pt>
                <c:pt idx="4">
                  <c:v>1</c:v>
                </c:pt>
                <c:pt idx="5">
                  <c:v>3</c:v>
                </c:pt>
                <c:pt idx="6">
                  <c:v>89</c:v>
                </c:pt>
                <c:pt idx="7">
                  <c:v>333</c:v>
                </c:pt>
                <c:pt idx="8">
                  <c:v>2</c:v>
                </c:pt>
                <c:pt idx="9">
                  <c:v>28</c:v>
                </c:pt>
                <c:pt idx="10">
                  <c:v>14</c:v>
                </c:pt>
                <c:pt idx="11">
                  <c:v>2</c:v>
                </c:pt>
                <c:pt idx="12">
                  <c:v>31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75</c:v>
                </c:pt>
                <c:pt idx="19">
                  <c:v>38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CF-4E57-862B-04ACBE877D50}"/>
            </c:ext>
          </c:extLst>
        </c:ser>
        <c:ser>
          <c:idx val="1"/>
          <c:order val="1"/>
          <c:tx>
            <c:strRef>
              <c:f>Būvatļaujas_INŽENIERBŪVES1!$E$5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CF-4E57-862B-04ACBE877D50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CF-4E57-862B-04ACBE877D50}"/>
                </c:ext>
              </c:extLst>
            </c:dLbl>
            <c:dLbl>
              <c:idx val="7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CF-4E57-862B-04ACBE877D50}"/>
                </c:ext>
              </c:extLst>
            </c:dLbl>
            <c:dLbl>
              <c:idx val="9"/>
              <c:layout>
                <c:manualLayout>
                  <c:x val="7.4336278005973245E-3"/>
                  <c:y val="-4.024723209168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CF-4E57-862B-04ACBE877D50}"/>
                </c:ext>
              </c:extLst>
            </c:dLbl>
            <c:dLbl>
              <c:idx val="10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CF-4E57-862B-04ACBE877D50}"/>
                </c:ext>
              </c:extLst>
            </c:dLbl>
            <c:dLbl>
              <c:idx val="12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CF-4E57-862B-04ACBE877D50}"/>
                </c:ext>
              </c:extLst>
            </c:dLbl>
            <c:dLbl>
              <c:idx val="16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CF-4E57-862B-04ACBE877D50}"/>
                </c:ext>
              </c:extLst>
            </c:dLbl>
            <c:dLbl>
              <c:idx val="17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CF-4E57-862B-04ACBE877D50}"/>
                </c:ext>
              </c:extLst>
            </c:dLbl>
            <c:dLbl>
              <c:idx val="18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CF-4E57-862B-04ACBE877D50}"/>
                </c:ext>
              </c:extLst>
            </c:dLbl>
            <c:dLbl>
              <c:idx val="19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CF-4E57-862B-04ACBE877D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(Būvatļaujas_INŽENIERBŪVES1!$A$8:$A$25,Būvatļaujas_INŽENIERBŪVES1!$A$27:$A$29)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Būvatļaujas_INŽENIERBŪVES1!$E$8:$E$29</c15:sqref>
                  </c15:fullRef>
                </c:ext>
              </c:extLst>
              <c:f>(Būvatļaujas_INŽENIERBŪVES1!$E$8:$E$25,Būvatļaujas_INŽENIERBŪVES1!$E$27:$E$29)</c:f>
              <c:numCache>
                <c:formatCode>#,##0</c:formatCode>
                <c:ptCount val="21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27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27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10</c:v>
                </c:pt>
                <c:pt idx="2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0CF-4E57-862B-04ACBE877D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(Būvatļaujas_INŽENIERBŪVES1!$A$8:$A$9,Būvatļaujas_INŽENIERBŪVES1!$A$11,Būvatļaujas_INŽENIERBŪVES1!$A$13:$A$15,Būvatļaujas_INŽENIERBŪVES1!$A$17:$A$21,Būvatļaujas_INŽENIERBŪVES1!$A$23:$A$27,Būvatļaujas_INŽENIERBŪVES1!$A$29)</c:f>
              <c:strCache>
                <c:ptCount val="17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Dzelzceļi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Būvatļaujas_INŽENIERBŪVES1!$F$8:$F$29</c15:sqref>
                  </c15:fullRef>
                </c:ext>
              </c:extLst>
              <c:f>(Būvatļaujas_INŽENIERBŪVES1!$F$8:$F$9,Būvatļaujas_INŽENIERBŪVES1!$F$11,Būvatļaujas_INŽENIERBŪVES1!$F$13:$F$15,Būvatļaujas_INŽENIERBŪVES1!$F$17:$F$21,Būvatļaujas_INŽENIERBŪVES1!$F$23:$F$27,Būvatļaujas_INŽENIERBŪVES1!$F$29)</c:f>
              <c:numCache>
                <c:formatCode>#,##0</c:formatCode>
                <c:ptCount val="17"/>
                <c:pt idx="0">
                  <c:v>1</c:v>
                </c:pt>
                <c:pt idx="1">
                  <c:v>36</c:v>
                </c:pt>
                <c:pt idx="2">
                  <c:v>8</c:v>
                </c:pt>
                <c:pt idx="3">
                  <c:v>38</c:v>
                </c:pt>
                <c:pt idx="4">
                  <c:v>2</c:v>
                </c:pt>
                <c:pt idx="5">
                  <c:v>35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59</c:v>
                </c:pt>
                <c:pt idx="14">
                  <c:v>9</c:v>
                </c:pt>
                <c:pt idx="15">
                  <c:v>4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7-4425-AE47-57B86F49C36F}"/>
            </c:ext>
          </c:extLst>
        </c:ser>
        <c:ser>
          <c:idx val="1"/>
          <c:order val="1"/>
          <c:tx>
            <c:strRef>
              <c:f>Būvatļaujas_INŽENIERBŪVES1!$G$5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7-4425-AE47-57B86F49C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(Būvatļaujas_INŽENIERBŪVES1!$A$8:$A$9,Būvatļaujas_INŽENIERBŪVES1!$A$11,Būvatļaujas_INŽENIERBŪVES1!$A$13:$A$15,Būvatļaujas_INŽENIERBŪVES1!$A$17:$A$21,Būvatļaujas_INŽENIERBŪVES1!$A$23:$A$27,Būvatļaujas_INŽENIERBŪVES1!$A$29)</c:f>
              <c:strCache>
                <c:ptCount val="17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Dzelzceļi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Būvatļaujas_INŽENIERBŪVES1!$G$8:$G$29</c15:sqref>
                  </c15:fullRef>
                </c:ext>
              </c:extLst>
              <c:f>(Būvatļaujas_INŽENIERBŪVES1!$G$8:$G$9,Būvatļaujas_INŽENIERBŪVES1!$G$11,Būvatļaujas_INŽENIERBŪVES1!$G$13:$G$15,Būvatļaujas_INŽENIERBŪVES1!$G$17:$G$21,Būvatļaujas_INŽENIERBŪVES1!$G$23:$G$27,Būvatļaujas_INŽENIERBŪVES1!$G$29)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7-4425-AE47-57B86F49C3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7-4397-B382-620425FE7129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397-B382-620425FE7129}"/>
                </c:ext>
              </c:extLst>
            </c:dLbl>
            <c:dLbl>
              <c:idx val="3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7-4397-B382-620425FE7129}"/>
                </c:ext>
              </c:extLst>
            </c:dLbl>
            <c:dLbl>
              <c:idx val="4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07-4397-B382-620425FE7129}"/>
                </c:ext>
              </c:extLst>
            </c:dLbl>
            <c:dLbl>
              <c:idx val="5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397-B382-620425FE7129}"/>
                </c:ext>
              </c:extLst>
            </c:dLbl>
            <c:dLbl>
              <c:idx val="6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7-4397-B382-620425FE7129}"/>
                </c:ext>
              </c:extLst>
            </c:dLbl>
            <c:dLbl>
              <c:idx val="8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07-4397-B382-620425FE7129}"/>
                </c:ext>
              </c:extLst>
            </c:dLbl>
            <c:dLbl>
              <c:idx val="9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07-4397-B382-620425FE7129}"/>
                </c:ext>
              </c:extLst>
            </c:dLbl>
            <c:dLbl>
              <c:idx val="10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07-4397-B382-620425FE7129}"/>
                </c:ext>
              </c:extLst>
            </c:dLbl>
            <c:dLbl>
              <c:idx val="11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07-4397-B382-620425FE7129}"/>
                </c:ext>
              </c:extLst>
            </c:dLbl>
            <c:dLbl>
              <c:idx val="12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07-4397-B382-620425FE7129}"/>
                </c:ext>
              </c:extLst>
            </c:dLbl>
            <c:dLbl>
              <c:idx val="13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07-4397-B382-620425FE7129}"/>
                </c:ext>
              </c:extLst>
            </c:dLbl>
            <c:dLbl>
              <c:idx val="14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07-4397-B382-620425FE7129}"/>
                </c:ext>
              </c:extLst>
            </c:dLbl>
            <c:dLbl>
              <c:idx val="15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07-4397-B382-620425FE7129}"/>
                </c:ext>
              </c:extLst>
            </c:dLbl>
            <c:dLbl>
              <c:idx val="16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07-4397-B382-620425FE7129}"/>
                </c:ext>
              </c:extLst>
            </c:dLbl>
            <c:dLbl>
              <c:idx val="17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07-4397-B382-620425FE7129}"/>
                </c:ext>
              </c:extLst>
            </c:dLbl>
            <c:dLbl>
              <c:idx val="19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07-4397-B382-620425FE7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(Būvatļaujas_ĒKAS1!$A$8:$A$9,Būvatļaujas_ĒKAS1!$A$11:$A$17,Būvatļaujas_ĒKAS1!$A$19:$A$29)</c:f>
              <c:strCache>
                <c:ptCount val="20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Sporta ēkas</c:v>
                </c:pt>
                <c:pt idx="16">
                  <c:v>Triju vai vairāku dzīvokļu mājas</c:v>
                </c:pt>
                <c:pt idx="17">
                  <c:v>Vairumtirdzniecības un mazumtirdzniecības ēkas</c:v>
                </c:pt>
                <c:pt idx="18">
                  <c:v>Viena dzīvokļa mājas</c:v>
                </c:pt>
                <c:pt idx="19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Būvatļaujas_ĒKAS1!$D$8:$D$29</c15:sqref>
                  </c15:fullRef>
                </c:ext>
              </c:extLst>
              <c:f>(Būvatļaujas_ĒKAS1!$D$8:$D$9,Būvatļaujas_ĒKAS1!$D$11:$D$17,Būvatļaujas_ĒKAS1!$D$19:$D$29)</c:f>
              <c:numCache>
                <c:formatCode>#,##0</c:formatCode>
                <c:ptCount val="20"/>
                <c:pt idx="0">
                  <c:v>19</c:v>
                </c:pt>
                <c:pt idx="1">
                  <c:v>50</c:v>
                </c:pt>
                <c:pt idx="2">
                  <c:v>1161</c:v>
                </c:pt>
                <c:pt idx="3">
                  <c:v>23</c:v>
                </c:pt>
                <c:pt idx="4">
                  <c:v>97</c:v>
                </c:pt>
                <c:pt idx="5">
                  <c:v>6</c:v>
                </c:pt>
                <c:pt idx="6">
                  <c:v>39</c:v>
                </c:pt>
                <c:pt idx="7">
                  <c:v>2</c:v>
                </c:pt>
                <c:pt idx="8">
                  <c:v>7</c:v>
                </c:pt>
                <c:pt idx="9">
                  <c:v>109</c:v>
                </c:pt>
                <c:pt idx="10">
                  <c:v>1</c:v>
                </c:pt>
                <c:pt idx="11">
                  <c:v>68</c:v>
                </c:pt>
                <c:pt idx="12">
                  <c:v>98</c:v>
                </c:pt>
                <c:pt idx="13">
                  <c:v>2</c:v>
                </c:pt>
                <c:pt idx="14">
                  <c:v>11</c:v>
                </c:pt>
                <c:pt idx="15">
                  <c:v>4</c:v>
                </c:pt>
                <c:pt idx="16">
                  <c:v>144</c:v>
                </c:pt>
                <c:pt idx="17">
                  <c:v>55</c:v>
                </c:pt>
                <c:pt idx="18">
                  <c:v>2031</c:v>
                </c:pt>
                <c:pt idx="19">
                  <c:v>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Būvatļaujas_ĒKAS1!$D$10</c15:sqref>
                  <c15:dLbl>
                    <c:idx val="1"/>
                    <c:layout>
                      <c:manualLayout>
                        <c:x val="-6.1662693253267857E-3"/>
                        <c:y val="-2.6358719339828297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696-44A4-B695-93BC24506C85}"/>
                      </c:ext>
                    </c:extLst>
                  </c15:dLbl>
                </c15:categoryFilterException>
                <c15:categoryFilterException>
                  <c15:sqref>Būvatļaujas_ĒKAS1!$D$18</c15:sqref>
                  <c15:dLbl>
                    <c:idx val="8"/>
                    <c:layout>
                      <c:manualLayout>
                        <c:x val="-9.2494039879902536E-3"/>
                        <c:y val="-2.2844223427851133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696-44A4-B695-93BC24506C8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97C6-44B6-8F27-8184994D3138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6-44B6-8F27-8184994D3138}"/>
                </c:ext>
              </c:extLst>
            </c:dLbl>
            <c:dLbl>
              <c:idx val="18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6-44B6-8F27-8184994D3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(Būvatļaujas_ĒKAS1!$A$8:$A$9,Būvatļaujas_ĒKAS1!$A$11:$A$17,Būvatļaujas_ĒKAS1!$A$19:$A$29)</c:f>
              <c:strCache>
                <c:ptCount val="20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Sporta ēkas</c:v>
                </c:pt>
                <c:pt idx="16">
                  <c:v>Triju vai vairāku dzīvokļu mājas</c:v>
                </c:pt>
                <c:pt idx="17">
                  <c:v>Vairumtirdzniecības un mazumtirdzniecības ēkas</c:v>
                </c:pt>
                <c:pt idx="18">
                  <c:v>Viena dzīvokļa mājas</c:v>
                </c:pt>
                <c:pt idx="19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Būvatļaujas_ĒKAS1!$E$8:$E$29</c15:sqref>
                  </c15:fullRef>
                </c:ext>
              </c:extLst>
              <c:f>(Būvatļaujas_ĒKAS1!$E$8:$E$9,Būvatļaujas_ĒKAS1!$E$11:$E$17,Būvatļaujas_ĒKAS1!$E$19:$E$29)</c:f>
              <c:numCache>
                <c:formatCode>#,##0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391</c:v>
                </c:pt>
                <c:pt idx="3">
                  <c:v>2</c:v>
                </c:pt>
                <c:pt idx="4">
                  <c:v>12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34</c:v>
                </c:pt>
                <c:pt idx="10">
                  <c:v>0</c:v>
                </c:pt>
                <c:pt idx="11">
                  <c:v>13</c:v>
                </c:pt>
                <c:pt idx="12">
                  <c:v>16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534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6-44B6-8F27-8184994D3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Sheet2!$A$2:$A$14</c:f>
              <c:strCache>
                <c:ptCount val="13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Ostas un kuģojamie kanāli</c:v>
                </c:pt>
                <c:pt idx="9">
                  <c:v>Sporta laukumi</c:v>
                </c:pt>
                <c:pt idx="10">
                  <c:v>Sporta laukumi</c:v>
                </c:pt>
                <c:pt idx="11">
                  <c:v>Sporta laukumi</c:v>
                </c:pt>
                <c:pt idx="12">
                  <c:v>Sporta laukumi</c:v>
                </c:pt>
              </c:strCache>
            </c:strRef>
          </c:cat>
          <c:val>
            <c:numRef>
              <c:f>Sheet2!$B$2:$B$14</c:f>
              <c:numCache>
                <c:formatCode>#,##0</c:formatCode>
                <c:ptCount val="13"/>
                <c:pt idx="0">
                  <c:v>9.1818181818181817</c:v>
                </c:pt>
                <c:pt idx="1">
                  <c:v>5.5</c:v>
                </c:pt>
                <c:pt idx="2">
                  <c:v>16.724137931034484</c:v>
                </c:pt>
                <c:pt idx="3">
                  <c:v>15.866666666666667</c:v>
                </c:pt>
                <c:pt idx="4">
                  <c:v>17.758620689655171</c:v>
                </c:pt>
                <c:pt idx="5">
                  <c:v>6.833333333333333</c:v>
                </c:pt>
                <c:pt idx="6">
                  <c:v>6.5</c:v>
                </c:pt>
                <c:pt idx="7">
                  <c:v>8.3333333333333339</c:v>
                </c:pt>
                <c:pt idx="8">
                  <c:v>16</c:v>
                </c:pt>
                <c:pt idx="9">
                  <c:v>51</c:v>
                </c:pt>
                <c:pt idx="10">
                  <c:v>19.227272727272727</c:v>
                </c:pt>
                <c:pt idx="11">
                  <c:v>19.100000000000001</c:v>
                </c:pt>
                <c:pt idx="12">
                  <c:v>13.461538461538462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9-459F-9E21-65107434B24C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Sheet2!$A$2:$A$14</c:f>
              <c:strCache>
                <c:ptCount val="13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Ostas un kuģojamie kanāli</c:v>
                </c:pt>
                <c:pt idx="9">
                  <c:v>Sporta laukumi</c:v>
                </c:pt>
                <c:pt idx="10">
                  <c:v>Sporta laukumi</c:v>
                </c:pt>
                <c:pt idx="11">
                  <c:v>Sporta laukumi</c:v>
                </c:pt>
                <c:pt idx="12">
                  <c:v>Sporta laukumi</c:v>
                </c:pt>
              </c:strCache>
            </c:strRef>
          </c:cat>
          <c:val>
            <c:numRef>
              <c:f>Sheet2!$C$2:$C$14</c:f>
              <c:numCache>
                <c:formatCode>#,##0</c:formatCode>
                <c:ptCount val="13"/>
                <c:pt idx="0">
                  <c:v>16</c:v>
                </c:pt>
                <c:pt idx="1">
                  <c:v>5.5</c:v>
                </c:pt>
                <c:pt idx="2">
                  <c:v>20.172413793103448</c:v>
                </c:pt>
                <c:pt idx="3">
                  <c:v>16.399999999999999</c:v>
                </c:pt>
                <c:pt idx="4">
                  <c:v>19.862068965517242</c:v>
                </c:pt>
                <c:pt idx="5">
                  <c:v>13.166666666666666</c:v>
                </c:pt>
                <c:pt idx="6">
                  <c:v>6.5</c:v>
                </c:pt>
                <c:pt idx="7">
                  <c:v>11.444444444444445</c:v>
                </c:pt>
                <c:pt idx="8">
                  <c:v>16</c:v>
                </c:pt>
                <c:pt idx="9">
                  <c:v>60</c:v>
                </c:pt>
                <c:pt idx="10">
                  <c:v>23.318181818181817</c:v>
                </c:pt>
                <c:pt idx="11">
                  <c:v>22.5</c:v>
                </c:pt>
                <c:pt idx="12">
                  <c:v>16.23076923076923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9-459F-9E21-65107434B2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ED-4C34-98DC-426ACAF5B377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D-4C34-98DC-426ACAF5B377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D-4C34-98DC-426ACAF5B377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D-4C34-98DC-426ACAF5B377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D-4C34-98DC-426ACAF5B377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ED-4C34-98DC-426ACAF5B377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ED-4C34-98DC-426ACAF5B377}"/>
                </c:ext>
              </c:extLst>
            </c:dLbl>
            <c:dLbl>
              <c:idx val="7"/>
              <c:layout>
                <c:manualLayout>
                  <c:x val="0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ED-4C34-98DC-426ACAF5B377}"/>
                </c:ext>
              </c:extLst>
            </c:dLbl>
            <c:dLbl>
              <c:idx val="9"/>
              <c:layout>
                <c:manualLayout>
                  <c:x val="-2.9521331370204263E-3"/>
                  <c:y val="-6.739544626349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ED-4C34-98DC-426ACAF5B377}"/>
                </c:ext>
              </c:extLst>
            </c:dLbl>
            <c:dLbl>
              <c:idx val="10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ED-4C34-98DC-426ACAF5B377}"/>
                </c:ext>
              </c:extLst>
            </c:dLbl>
            <c:dLbl>
              <c:idx val="11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ED-4C34-98DC-426ACAF5B377}"/>
                </c:ext>
              </c:extLst>
            </c:dLbl>
            <c:dLbl>
              <c:idx val="12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ED-4C34-98DC-426ACAF5B377}"/>
                </c:ext>
              </c:extLst>
            </c:dLbl>
            <c:dLbl>
              <c:idx val="13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ED-4C34-98DC-426ACAF5B377}"/>
                </c:ext>
              </c:extLst>
            </c:dLbl>
            <c:dLbl>
              <c:idx val="14"/>
              <c:layout>
                <c:manualLayout>
                  <c:x val="-4.9202218950339235E-3"/>
                  <c:y val="-4.633436930615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ED-4C34-98DC-426ACAF5B377}"/>
                </c:ext>
              </c:extLst>
            </c:dLbl>
            <c:dLbl>
              <c:idx val="15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ED-4C34-98DC-426ACAF5B377}"/>
                </c:ext>
              </c:extLst>
            </c:dLbl>
            <c:dLbl>
              <c:idx val="16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ED-4C34-98DC-426ACAF5B377}"/>
                </c:ext>
              </c:extLst>
            </c:dLbl>
            <c:dLbl>
              <c:idx val="17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ED-4C34-98DC-426ACAF5B377}"/>
                </c:ext>
              </c:extLst>
            </c:dLbl>
            <c:dLbl>
              <c:idx val="18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ED-4C34-98DC-426ACAF5B377}"/>
                </c:ext>
              </c:extLst>
            </c:dLbl>
            <c:dLbl>
              <c:idx val="19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ED-4C34-98DC-426ACAF5B377}"/>
                </c:ext>
              </c:extLst>
            </c:dLbl>
            <c:dLbl>
              <c:idx val="20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ED-4C34-98DC-426ACAF5B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[1]Būvatļaujas_INŽENIERBŪVES1!$H$8:$H$29</c:f>
              <c:numCache>
                <c:formatCode>General</c:formatCode>
                <c:ptCount val="22"/>
                <c:pt idx="0">
                  <c:v>159</c:v>
                </c:pt>
                <c:pt idx="1">
                  <c:v>53</c:v>
                </c:pt>
                <c:pt idx="2">
                  <c:v>13</c:v>
                </c:pt>
                <c:pt idx="3">
                  <c:v>196</c:v>
                </c:pt>
                <c:pt idx="4">
                  <c:v>3</c:v>
                </c:pt>
                <c:pt idx="5">
                  <c:v>6</c:v>
                </c:pt>
                <c:pt idx="6">
                  <c:v>148</c:v>
                </c:pt>
                <c:pt idx="7">
                  <c:v>3</c:v>
                </c:pt>
                <c:pt idx="8">
                  <c:v>689</c:v>
                </c:pt>
                <c:pt idx="9">
                  <c:v>46</c:v>
                </c:pt>
                <c:pt idx="10">
                  <c:v>30</c:v>
                </c:pt>
                <c:pt idx="11">
                  <c:v>13</c:v>
                </c:pt>
                <c:pt idx="12">
                  <c:v>36</c:v>
                </c:pt>
                <c:pt idx="13">
                  <c:v>15</c:v>
                </c:pt>
                <c:pt idx="14">
                  <c:v>2</c:v>
                </c:pt>
                <c:pt idx="15">
                  <c:v>3</c:v>
                </c:pt>
                <c:pt idx="16">
                  <c:v>20</c:v>
                </c:pt>
                <c:pt idx="17">
                  <c:v>40</c:v>
                </c:pt>
                <c:pt idx="18">
                  <c:v>3</c:v>
                </c:pt>
                <c:pt idx="19">
                  <c:v>131</c:v>
                </c:pt>
                <c:pt idx="20">
                  <c:v>97</c:v>
                </c:pt>
                <c:pt idx="2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5ED-4C34-98DC-426ACAF5B377}"/>
            </c:ext>
          </c:extLst>
        </c:ser>
        <c:ser>
          <c:idx val="1"/>
          <c:order val="1"/>
          <c:tx>
            <c:strRef>
              <c:f>[1]Būvatļaujas_INŽENIERBŪVES1!$I$5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ED-4C34-98DC-426ACAF5B377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ED-4C34-98DC-426ACAF5B377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ED-4C34-98DC-426ACAF5B377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ED-4C34-98DC-426ACAF5B377}"/>
                </c:ext>
              </c:extLst>
            </c:dLbl>
            <c:dLbl>
              <c:idx val="9"/>
              <c:layout>
                <c:manualLayout>
                  <c:x val="9.8404437900677742E-3"/>
                  <c:y val="-2.316718465307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ED-4C34-98DC-426ACAF5B377}"/>
                </c:ext>
              </c:extLst>
            </c:dLbl>
            <c:dLbl>
              <c:idx val="17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ED-4C34-98DC-426ACAF5B377}"/>
                </c:ext>
              </c:extLst>
            </c:dLbl>
            <c:dLbl>
              <c:idx val="19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ED-4C34-98DC-426ACAF5B377}"/>
                </c:ext>
              </c:extLst>
            </c:dLbl>
            <c:dLbl>
              <c:idx val="20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ED-4C34-98DC-426ACAF5B377}"/>
                </c:ext>
              </c:extLst>
            </c:dLbl>
            <c:dLbl>
              <c:idx val="21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ED-4C34-98DC-426ACAF5B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[1]Būvatļaujas_INŽENIERBŪVES1!$I$8:$I$29</c:f>
              <c:numCache>
                <c:formatCode>General</c:formatCode>
                <c:ptCount val="22"/>
                <c:pt idx="0">
                  <c:v>24</c:v>
                </c:pt>
                <c:pt idx="1">
                  <c:v>5</c:v>
                </c:pt>
                <c:pt idx="2">
                  <c:v>2</c:v>
                </c:pt>
                <c:pt idx="3">
                  <c:v>55</c:v>
                </c:pt>
                <c:pt idx="4">
                  <c:v>0</c:v>
                </c:pt>
                <c:pt idx="5">
                  <c:v>0</c:v>
                </c:pt>
                <c:pt idx="6">
                  <c:v>53</c:v>
                </c:pt>
                <c:pt idx="7">
                  <c:v>1</c:v>
                </c:pt>
                <c:pt idx="8">
                  <c:v>135</c:v>
                </c:pt>
                <c:pt idx="9">
                  <c:v>12</c:v>
                </c:pt>
                <c:pt idx="10">
                  <c:v>15</c:v>
                </c:pt>
                <c:pt idx="11">
                  <c:v>2</c:v>
                </c:pt>
                <c:pt idx="12">
                  <c:v>14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0</c:v>
                </c:pt>
                <c:pt idx="19">
                  <c:v>49</c:v>
                </c:pt>
                <c:pt idx="20">
                  <c:v>46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5ED-4C34-98DC-426ACAF5B3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([1]Būvatļaujas_INŽENIERBŪVES1!$A$8:$A$9,[1]Būvatļaujas_INŽENIERBŪVES1!$A$11,[1]Būvatļaujas_INŽENIERBŪVES1!$A$14,[1]Būvatļaujas_INŽENIERBŪVES1!$A$16:$A$17,[1]Būvatļaujas_INŽENIERBŪVES1!$A$24:$A$25,[1]Būvatļaujas_INŽENIERBŪVES1!$A$27:$A$29)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Sporta laukumi</c:v>
                </c:pt>
                <c:pt idx="7">
                  <c:v>Tilti un estakādes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[1]Būvatļaujas_INŽENIERBŪVES1!$B$8:$B$29</c15:sqref>
                  </c15:fullRef>
                </c:ext>
              </c:extLst>
              <c:f>([1]Būvatļaujas_INŽENIERBŪVES1!$B$8:$B$9,[1]Būvatļaujas_INŽENIERBŪVES1!$B$11,[1]Būvatļaujas_INŽENIERBŪVES1!$B$14,[1]Būvatļaujas_INŽENIERBŪVES1!$B$16:$B$17,[1]Būvatļaujas_INŽENIERBŪVES1!$B$24:$B$25,[1]Būvatļaujas_INŽENIERBŪVES1!$B$27:$B$29)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19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6-4920-8B09-61DA4F228C12}"/>
            </c:ext>
          </c:extLst>
        </c:ser>
        <c:ser>
          <c:idx val="1"/>
          <c:order val="1"/>
          <c:tx>
            <c:strRef>
              <c:f>[1]Būvatļaujas_INŽENIERBŪVES1!$C$5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36-4920-8B09-61DA4F228C12}"/>
                </c:ext>
              </c:extLst>
            </c:dLbl>
            <c:dLbl>
              <c:idx val="8"/>
              <c:layout>
                <c:manualLayout>
                  <c:x val="8.6190680706171932E-3"/>
                  <c:y val="-1.350830164909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36-4920-8B09-61DA4F228C12}"/>
                </c:ext>
              </c:extLst>
            </c:dLbl>
            <c:dLbl>
              <c:idx val="9"/>
              <c:layout>
                <c:manualLayout>
                  <c:x val="2.0670073452001173E-2"/>
                  <c:y val="-2.1772942309322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36-4920-8B09-61DA4F228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([1]Būvatļaujas_INŽENIERBŪVES1!$A$8:$A$9,[1]Būvatļaujas_INŽENIERBŪVES1!$A$11,[1]Būvatļaujas_INŽENIERBŪVES1!$A$14,[1]Būvatļaujas_INŽENIERBŪVES1!$A$16:$A$17,[1]Būvatļaujas_INŽENIERBŪVES1!$A$24:$A$25,[1]Būvatļaujas_INŽENIERBŪVES1!$A$27:$A$29)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Sporta laukumi</c:v>
                </c:pt>
                <c:pt idx="7">
                  <c:v>Tilti un estakādes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[1]Būvatļaujas_INŽENIERBŪVES1!$C$8:$C$29</c15:sqref>
                  </c15:fullRef>
                </c:ext>
              </c:extLst>
              <c:f>([1]Būvatļaujas_INŽENIERBŪVES1!$C$8:$C$9,[1]Būvatļaujas_INŽENIERBŪVES1!$C$11,[1]Būvatļaujas_INŽENIERBŪVES1!$C$14,[1]Būvatļaujas_INŽENIERBŪVES1!$C$16:$C$17,[1]Būvatļaujas_INŽENIERBŪVES1!$C$24:$C$25,[1]Būvatļaujas_INŽENIERBŪVES1!$C$27:$C$29)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36-4920-8B09-61DA4F228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8-4C9B-92E9-F926B6F1C553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8-4C9B-92E9-F926B6F1C553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88-4C9B-92E9-F926B6F1C553}"/>
                </c:ext>
              </c:extLst>
            </c:dLbl>
            <c:dLbl>
              <c:idx val="7"/>
              <c:layout>
                <c:manualLayout>
                  <c:x val="-4.955751867064883E-3"/>
                  <c:y val="-3.8234870487100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8-4C9B-92E9-F926B6F1C553}"/>
                </c:ext>
              </c:extLst>
            </c:dLbl>
            <c:dLbl>
              <c:idx val="11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88-4C9B-92E9-F926B6F1C553}"/>
                </c:ext>
              </c:extLst>
            </c:dLbl>
            <c:dLbl>
              <c:idx val="13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8-4C9B-92E9-F926B6F1C553}"/>
                </c:ext>
              </c:extLst>
            </c:dLbl>
            <c:dLbl>
              <c:idx val="15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88-4C9B-92E9-F926B6F1C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([1]Būvatļaujas_INŽENIERBŪVES1!$A$8:$A$25,[1]Būvatļaujas_INŽENIERBŪVES1!$A$27:$A$29)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[1]Būvatļaujas_INŽENIERBŪVES1!$D$8:$D$29</c15:sqref>
                  </c15:fullRef>
                </c:ext>
              </c:extLst>
              <c:f>([1]Būvatļaujas_INŽENIERBŪVES1!$D$8:$D$25,[1]Būvatļaujas_INŽENIERBŪVES1!$D$27:$D$29)</c:f>
              <c:numCache>
                <c:formatCode>General</c:formatCode>
                <c:ptCount val="21"/>
                <c:pt idx="0">
                  <c:v>158</c:v>
                </c:pt>
                <c:pt idx="1">
                  <c:v>47</c:v>
                </c:pt>
                <c:pt idx="2">
                  <c:v>12</c:v>
                </c:pt>
                <c:pt idx="3">
                  <c:v>163</c:v>
                </c:pt>
                <c:pt idx="4">
                  <c:v>2</c:v>
                </c:pt>
                <c:pt idx="5">
                  <c:v>2</c:v>
                </c:pt>
                <c:pt idx="6">
                  <c:v>144</c:v>
                </c:pt>
                <c:pt idx="7">
                  <c:v>3</c:v>
                </c:pt>
                <c:pt idx="8">
                  <c:v>647</c:v>
                </c:pt>
                <c:pt idx="9">
                  <c:v>38</c:v>
                </c:pt>
                <c:pt idx="10">
                  <c:v>29</c:v>
                </c:pt>
                <c:pt idx="11">
                  <c:v>4</c:v>
                </c:pt>
                <c:pt idx="12">
                  <c:v>34</c:v>
                </c:pt>
                <c:pt idx="13">
                  <c:v>13</c:v>
                </c:pt>
                <c:pt idx="14">
                  <c:v>2</c:v>
                </c:pt>
                <c:pt idx="15">
                  <c:v>2</c:v>
                </c:pt>
                <c:pt idx="16">
                  <c:v>16</c:v>
                </c:pt>
                <c:pt idx="17">
                  <c:v>8</c:v>
                </c:pt>
                <c:pt idx="18">
                  <c:v>128</c:v>
                </c:pt>
                <c:pt idx="19">
                  <c:v>87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88-4C9B-92E9-F926B6F1C553}"/>
            </c:ext>
          </c:extLst>
        </c:ser>
        <c:ser>
          <c:idx val="1"/>
          <c:order val="1"/>
          <c:tx>
            <c:strRef>
              <c:f>[1]Būvatļaujas_INŽENIERBŪVES1!$E$5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88-4C9B-92E9-F926B6F1C553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8-4C9B-92E9-F926B6F1C553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88-4C9B-92E9-F926B6F1C553}"/>
                </c:ext>
              </c:extLst>
            </c:dLbl>
            <c:dLbl>
              <c:idx val="9"/>
              <c:layout>
                <c:manualLayout>
                  <c:x val="7.4336278005973245E-3"/>
                  <c:y val="-4.024723209168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88-4C9B-92E9-F926B6F1C553}"/>
                </c:ext>
              </c:extLst>
            </c:dLbl>
            <c:dLbl>
              <c:idx val="10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88-4C9B-92E9-F926B6F1C553}"/>
                </c:ext>
              </c:extLst>
            </c:dLbl>
            <c:dLbl>
              <c:idx val="12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88-4C9B-92E9-F926B6F1C553}"/>
                </c:ext>
              </c:extLst>
            </c:dLbl>
            <c:dLbl>
              <c:idx val="16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88-4C9B-92E9-F926B6F1C553}"/>
                </c:ext>
              </c:extLst>
            </c:dLbl>
            <c:dLbl>
              <c:idx val="17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88-4C9B-92E9-F926B6F1C553}"/>
                </c:ext>
              </c:extLst>
            </c:dLbl>
            <c:dLbl>
              <c:idx val="18"/>
              <c:layout>
                <c:manualLayout>
                  <c:x val="3.7168139002986622E-3"/>
                  <c:y val="-0.10263044183379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88-4C9B-92E9-F926B6F1C553}"/>
                </c:ext>
              </c:extLst>
            </c:dLbl>
            <c:dLbl>
              <c:idx val="19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88-4C9B-92E9-F926B6F1C553}"/>
                </c:ext>
              </c:extLst>
            </c:dLbl>
            <c:dLbl>
              <c:idx val="20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88-4C9B-92E9-F926B6F1C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([1]Būvatļaujas_INŽENIERBŪVES1!$A$8:$A$25,[1]Būvatļaujas_INŽENIERBŪVES1!$A$27:$A$29)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[1]Būvatļaujas_INŽENIERBŪVES1!$E$8:$E$29</c15:sqref>
                  </c15:fullRef>
                </c:ext>
              </c:extLst>
              <c:f>([1]Būvatļaujas_INŽENIERBŪVES1!$E$8:$E$25,[1]Būvatļaujas_INŽENIERBŪVES1!$E$27:$E$29)</c:f>
              <c:numCache>
                <c:formatCode>General</c:formatCode>
                <c:ptCount val="21"/>
                <c:pt idx="0">
                  <c:v>24</c:v>
                </c:pt>
                <c:pt idx="1">
                  <c:v>5</c:v>
                </c:pt>
                <c:pt idx="2">
                  <c:v>1</c:v>
                </c:pt>
                <c:pt idx="3">
                  <c:v>47</c:v>
                </c:pt>
                <c:pt idx="4">
                  <c:v>0</c:v>
                </c:pt>
                <c:pt idx="5">
                  <c:v>0</c:v>
                </c:pt>
                <c:pt idx="6">
                  <c:v>51</c:v>
                </c:pt>
                <c:pt idx="7">
                  <c:v>1</c:v>
                </c:pt>
                <c:pt idx="8">
                  <c:v>128</c:v>
                </c:pt>
                <c:pt idx="9">
                  <c:v>10</c:v>
                </c:pt>
                <c:pt idx="10">
                  <c:v>15</c:v>
                </c:pt>
                <c:pt idx="11">
                  <c:v>1</c:v>
                </c:pt>
                <c:pt idx="12">
                  <c:v>14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49</c:v>
                </c:pt>
                <c:pt idx="19">
                  <c:v>41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88-4C9B-92E9-F926B6F1C5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82427844091626"/>
          <c:y val="0.80067077778565188"/>
          <c:w val="0.67931102362204721"/>
          <c:h val="0.19932922221434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([1]Būvatļaujas_INŽENIERBŪVES1!$A$9:$A$13,[1]Būvatļaujas_INŽENIERBŪVES1!$A$16:$A$19,[1]Būvatļaujas_INŽENIERBŪVES1!$A$21,[1]Būvatļaujas_INŽENIERBŪVES1!$A$23:$A$27,[1]Būvatļaujas_INŽENIERBŪVES1!$A$29)</c:f>
              <c:strCache>
                <c:ptCount val="16"/>
                <c:pt idx="0">
                  <c:v>Autoceļi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Ostas un kuģojamie kanāli</c:v>
                </c:pt>
                <c:pt idx="10">
                  <c:v>Spēkstaciju būves</c:v>
                </c:pt>
                <c:pt idx="11">
                  <c:v>Sporta laukumi</c:v>
                </c:pt>
                <c:pt idx="12">
                  <c:v>Tilti un estakādes</c:v>
                </c:pt>
                <c:pt idx="13">
                  <c:v>Tuneļi un pazemes ceļi</c:v>
                </c:pt>
                <c:pt idx="14">
                  <c:v>Vietējās nozīmes aukstā un karstā ūdens apgādes būves</c:v>
                </c:pt>
                <c:pt idx="15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[1]Būvatļaujas_INŽENIERBŪVES1!$F$8:$F$29</c15:sqref>
                  </c15:fullRef>
                </c:ext>
              </c:extLst>
              <c:f>([1]Būvatļaujas_INŽENIERBŪVES1!$F$9:$F$13,[1]Būvatļaujas_INŽENIERBŪVES1!$F$16:$F$19,[1]Būvatļaujas_INŽENIERBŪVES1!$F$21,[1]Būvatļaujas_INŽENIERBŪVES1!$F$23:$F$27,[1]Būvatļaujas_INŽENIERBŪVES1!$F$29)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25</c:v>
                </c:pt>
                <c:pt idx="3">
                  <c:v>1</c:v>
                </c:pt>
                <c:pt idx="4">
                  <c:v>4</c:v>
                </c:pt>
                <c:pt idx="5">
                  <c:v>23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31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F-4D6C-A045-C4E36B2308EE}"/>
            </c:ext>
          </c:extLst>
        </c:ser>
        <c:ser>
          <c:idx val="1"/>
          <c:order val="1"/>
          <c:tx>
            <c:strRef>
              <c:f>[1]Būvatļaujas_INŽENIERBŪVES1!$G$5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F-4D6C-A045-C4E36B230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([1]Būvatļaujas_INŽENIERBŪVES1!$A$9:$A$13,[1]Būvatļaujas_INŽENIERBŪVES1!$A$16:$A$19,[1]Būvatļaujas_INŽENIERBŪVES1!$A$21,[1]Būvatļaujas_INŽENIERBŪVES1!$A$23:$A$27,[1]Būvatļaujas_INŽENIERBŪVES1!$A$29)</c:f>
              <c:strCache>
                <c:ptCount val="16"/>
                <c:pt idx="0">
                  <c:v>Autoceļi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Ostas un kuģojamie kanāli</c:v>
                </c:pt>
                <c:pt idx="10">
                  <c:v>Spēkstaciju būves</c:v>
                </c:pt>
                <c:pt idx="11">
                  <c:v>Sporta laukumi</c:v>
                </c:pt>
                <c:pt idx="12">
                  <c:v>Tilti un estakādes</c:v>
                </c:pt>
                <c:pt idx="13">
                  <c:v>Tuneļi un pazemes ceļi</c:v>
                </c:pt>
                <c:pt idx="14">
                  <c:v>Vietējās nozīmes aukstā un karstā ūdens apgādes būves</c:v>
                </c:pt>
                <c:pt idx="15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[1]Būvatļaujas_INŽENIERBŪVES1!$G$8:$G$29</c15:sqref>
                  </c15:fullRef>
                </c:ext>
              </c:extLst>
              <c:f>([1]Būvatļaujas_INŽENIERBŪVES1!$G$9:$G$13,[1]Būvatļaujas_INŽENIERBŪVES1!$G$16:$G$19,[1]Būvatļaujas_INŽENIERBŪVES1!$G$21,[1]Būvatļaujas_INŽENIERBŪVES1!$G$23:$G$27,[1]Būvatļaujas_INŽENIERBŪVES1!$G$29)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F-4D6C-A045-C4E36B2308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408591185895804"/>
          <c:y val="9.322854776496222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[1]Sheet2!$A$2:$A$19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Gāzes sadales sistēmas</c:v>
                </c:pt>
                <c:pt idx="5">
                  <c:v>Ieguves rūpniecības vai iežieguves būves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naftas produktu un gāzes cauruļvadi</c:v>
                </c:pt>
                <c:pt idx="10">
                  <c:v>Maģistrālie ūdensapgādes cauruļvadi</c:v>
                </c:pt>
                <c:pt idx="11">
                  <c:v>Ostas un kuģojamie kanāli</c:v>
                </c:pt>
                <c:pt idx="12">
                  <c:v>Spēkstaciju būves</c:v>
                </c:pt>
                <c:pt idx="13">
                  <c:v>Sporta laukumi</c:v>
                </c:pt>
                <c:pt idx="14">
                  <c:v>Tilti un estakādes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f>[1]Sheet2!$B$2:$B$19</c:f>
              <c:numCache>
                <c:formatCode>General</c:formatCode>
                <c:ptCount val="18"/>
                <c:pt idx="0">
                  <c:v>37.083333333333336</c:v>
                </c:pt>
                <c:pt idx="1">
                  <c:v>15</c:v>
                </c:pt>
                <c:pt idx="2">
                  <c:v>25.5</c:v>
                </c:pt>
                <c:pt idx="3">
                  <c:v>56.127272727272725</c:v>
                </c:pt>
                <c:pt idx="4">
                  <c:v>38.245283018867923</c:v>
                </c:pt>
                <c:pt idx="5">
                  <c:v>18</c:v>
                </c:pt>
                <c:pt idx="6">
                  <c:v>40.770370370370372</c:v>
                </c:pt>
                <c:pt idx="7">
                  <c:v>34.75</c:v>
                </c:pt>
                <c:pt idx="8">
                  <c:v>44.866666666666667</c:v>
                </c:pt>
                <c:pt idx="9">
                  <c:v>40.5</c:v>
                </c:pt>
                <c:pt idx="10">
                  <c:v>44.071428571428569</c:v>
                </c:pt>
                <c:pt idx="11">
                  <c:v>6</c:v>
                </c:pt>
                <c:pt idx="12">
                  <c:v>20</c:v>
                </c:pt>
                <c:pt idx="13">
                  <c:v>40</c:v>
                </c:pt>
                <c:pt idx="14">
                  <c:v>31.714285714285715</c:v>
                </c:pt>
                <c:pt idx="15">
                  <c:v>34.591836734693878</c:v>
                </c:pt>
                <c:pt idx="16">
                  <c:v>48.239130434782609</c:v>
                </c:pt>
                <c:pt idx="17">
                  <c:v>37.508196721311478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F-4583-83FA-9992452901AC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[1]Sheet2!$A$2:$A$19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Gāzes sadales sistēmas</c:v>
                </c:pt>
                <c:pt idx="5">
                  <c:v>Ieguves rūpniecības vai iežieguves būves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naftas produktu un gāzes cauruļvadi</c:v>
                </c:pt>
                <c:pt idx="10">
                  <c:v>Maģistrālie ūdensapgādes cauruļvadi</c:v>
                </c:pt>
                <c:pt idx="11">
                  <c:v>Ostas un kuģojamie kanāli</c:v>
                </c:pt>
                <c:pt idx="12">
                  <c:v>Spēkstaciju būves</c:v>
                </c:pt>
                <c:pt idx="13">
                  <c:v>Sporta laukumi</c:v>
                </c:pt>
                <c:pt idx="14">
                  <c:v>Tilti un estakādes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f>[1]Sheet2!$C$2:$C$19</c:f>
              <c:numCache>
                <c:formatCode>General</c:formatCode>
                <c:ptCount val="18"/>
                <c:pt idx="0">
                  <c:v>3.6666666666666665</c:v>
                </c:pt>
                <c:pt idx="1">
                  <c:v>0.4</c:v>
                </c:pt>
                <c:pt idx="2">
                  <c:v>4.5</c:v>
                </c:pt>
                <c:pt idx="3">
                  <c:v>7.2727272727272725</c:v>
                </c:pt>
                <c:pt idx="4">
                  <c:v>6.3773584905660377</c:v>
                </c:pt>
                <c:pt idx="5">
                  <c:v>0</c:v>
                </c:pt>
                <c:pt idx="6">
                  <c:v>5.2814814814814817</c:v>
                </c:pt>
                <c:pt idx="7">
                  <c:v>3.5833333333333335</c:v>
                </c:pt>
                <c:pt idx="8">
                  <c:v>8.1999999999999993</c:v>
                </c:pt>
                <c:pt idx="9">
                  <c:v>1</c:v>
                </c:pt>
                <c:pt idx="10">
                  <c:v>5.6428571428571432</c:v>
                </c:pt>
                <c:pt idx="11">
                  <c:v>0</c:v>
                </c:pt>
                <c:pt idx="12">
                  <c:v>0</c:v>
                </c:pt>
                <c:pt idx="13">
                  <c:v>14.4</c:v>
                </c:pt>
                <c:pt idx="14">
                  <c:v>6.2857142857142856</c:v>
                </c:pt>
                <c:pt idx="15">
                  <c:v>3.7142857142857144</c:v>
                </c:pt>
                <c:pt idx="16">
                  <c:v>4.6304347826086953</c:v>
                </c:pt>
                <c:pt idx="17">
                  <c:v>6.442622950819672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F-4583-83FA-9992452901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(Būvatļaujas_INŽENIERBŪVES1!$A$8:$A$9,Būvatļaujas_INŽENIERBŪVES1!$A$11,Būvatļaujas_INŽENIERBŪVES1!$A$14:$A$15,Būvatļaujas_INŽENIERBŪVES1!$A$17:$A$18,Būvatļaujas_INŽENIERBŪVES1!$A$20,Būvatļaujas_INŽENIERBŪVES1!$A$27:$A$29)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Būvatļaujas_INŽENIERBŪVES1!$B$8:$B$29</c15:sqref>
                  </c15:fullRef>
                </c:ext>
              </c:extLst>
              <c:f>(Būvatļaujas_INŽENIERBŪVES1!$B$8:$B$9,Būvatļaujas_INŽENIERBŪVES1!$B$11,Būvatļaujas_INŽENIERBŪVES1!$B$14:$B$15,Būvatļaujas_INŽENIERBŪVES1!$B$17:$B$18,Būvatļaujas_INŽENIERBŪVES1!$B$20,Būvatļaujas_INŽENIERBŪVES1!$B$27:$B$29)</c:f>
              <c:numCache>
                <c:formatCode>#,##0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14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9</c:v>
                </c:pt>
                <c:pt idx="9">
                  <c:v>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30B-BFBE-25FF571D0122}"/>
            </c:ext>
          </c:extLst>
        </c:ser>
        <c:ser>
          <c:idx val="1"/>
          <c:order val="1"/>
          <c:tx>
            <c:strRef>
              <c:f>Būvatļaujas_INŽENIERBŪVES1!$C$5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8-45D7-B54E-7A3F29A97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(Būvatļaujas_INŽENIERBŪVES1!$A$8:$A$9,Būvatļaujas_INŽENIERBŪVES1!$A$11,Būvatļaujas_INŽENIERBŪVES1!$A$14:$A$15,Būvatļaujas_INŽENIERBŪVES1!$A$17:$A$18,Būvatļaujas_INŽENIERBŪVES1!$A$20,Būvatļaujas_INŽENIERBŪVES1!$A$27:$A$29)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Būvatļaujas_INŽENIERBŪVES1!$C$8:$C$29</c15:sqref>
                  </c15:fullRef>
                </c:ext>
              </c:extLst>
              <c:f>(Būvatļaujas_INŽENIERBŪVES1!$C$8:$C$9,Būvatļaujas_INŽENIERBŪVES1!$C$11,Būvatļaujas_INŽENIERBŪVES1!$C$14:$C$15,Būvatļaujas_INŽENIERBŪVES1!$C$17:$C$18,Būvatļaujas_INŽENIERBŪVES1!$C$20,Būvatļaujas_INŽENIERBŪVES1!$C$27:$C$29)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Būvatļaujas_INŽENIERBŪVES1!$C$25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C6D-48AB-B359-F732E90835C7}"/>
                      </c:ext>
                    </c:extLst>
                  </c15:dLbl>
                </c15:categoryFilterException>
                <c15:categoryFilterException>
                  <c15:sqref>Būvatļaujas_INŽENIERBŪVES1!$C$26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C6D-48AB-B359-F732E90835C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B2-430B-BFBE-25FF571D0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F-4B06-8A7F-9D47C4B77039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F-4B06-8A7F-9D47C4B77039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F-4B06-8A7F-9D47C4B77039}"/>
                </c:ext>
              </c:extLst>
            </c:dLbl>
            <c:dLbl>
              <c:idx val="11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33-49DC-8341-A3749DA0D257}"/>
                </c:ext>
              </c:extLst>
            </c:dLbl>
            <c:dLbl>
              <c:idx val="13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81-4E3A-A8D9-D64751CD63EA}"/>
                </c:ext>
              </c:extLst>
            </c:dLbl>
            <c:dLbl>
              <c:idx val="15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3-49DC-8341-A3749DA0D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(Būvatļaujas_INŽENIERBŪVES1!$A$8:$A$25,Būvatļaujas_INŽENIERBŪVES1!$A$27:$A$29)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Būvatļaujas_INŽENIERBŪVES1!$D$8:$D$29</c15:sqref>
                  </c15:fullRef>
                </c:ext>
              </c:extLst>
              <c:f>(Būvatļaujas_INŽENIERBŪVES1!$D$8:$D$25,Būvatļaujas_INŽENIERBŪVES1!$D$27:$D$29)</c:f>
              <c:numCache>
                <c:formatCode>#,##0</c:formatCode>
                <c:ptCount val="21"/>
                <c:pt idx="0">
                  <c:v>46</c:v>
                </c:pt>
                <c:pt idx="1">
                  <c:v>28</c:v>
                </c:pt>
                <c:pt idx="2">
                  <c:v>8</c:v>
                </c:pt>
                <c:pt idx="3">
                  <c:v>118</c:v>
                </c:pt>
                <c:pt idx="4">
                  <c:v>1</c:v>
                </c:pt>
                <c:pt idx="5">
                  <c:v>3</c:v>
                </c:pt>
                <c:pt idx="6">
                  <c:v>89</c:v>
                </c:pt>
                <c:pt idx="7">
                  <c:v>333</c:v>
                </c:pt>
                <c:pt idx="8">
                  <c:v>2</c:v>
                </c:pt>
                <c:pt idx="9">
                  <c:v>28</c:v>
                </c:pt>
                <c:pt idx="10">
                  <c:v>14</c:v>
                </c:pt>
                <c:pt idx="11">
                  <c:v>2</c:v>
                </c:pt>
                <c:pt idx="12">
                  <c:v>31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75</c:v>
                </c:pt>
                <c:pt idx="19">
                  <c:v>38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1-4E3A-A8D9-D64751CD63EA}"/>
            </c:ext>
          </c:extLst>
        </c:ser>
        <c:ser>
          <c:idx val="1"/>
          <c:order val="1"/>
          <c:tx>
            <c:strRef>
              <c:f>Būvatļaujas_INŽENIERBŪVES1!$E$5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F-4B06-8A7F-9D47C4B77039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F-4B06-8A7F-9D47C4B77039}"/>
                </c:ext>
              </c:extLst>
            </c:dLbl>
            <c:dLbl>
              <c:idx val="7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61-4688-98CB-A044F71F5641}"/>
                </c:ext>
              </c:extLst>
            </c:dLbl>
            <c:dLbl>
              <c:idx val="9"/>
              <c:layout>
                <c:manualLayout>
                  <c:x val="7.4336278005973245E-3"/>
                  <c:y val="-4.024723209168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5F-4B06-8A7F-9D47C4B77039}"/>
                </c:ext>
              </c:extLst>
            </c:dLbl>
            <c:dLbl>
              <c:idx val="10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3-49DC-8341-A3749DA0D257}"/>
                </c:ext>
              </c:extLst>
            </c:dLbl>
            <c:dLbl>
              <c:idx val="12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33-49DC-8341-A3749DA0D257}"/>
                </c:ext>
              </c:extLst>
            </c:dLbl>
            <c:dLbl>
              <c:idx val="16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33-49DC-8341-A3749DA0D257}"/>
                </c:ext>
              </c:extLst>
            </c:dLbl>
            <c:dLbl>
              <c:idx val="17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5F-4B06-8A7F-9D47C4B77039}"/>
                </c:ext>
              </c:extLst>
            </c:dLbl>
            <c:dLbl>
              <c:idx val="18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81-4E3A-A8D9-D64751CD63EA}"/>
                </c:ext>
              </c:extLst>
            </c:dLbl>
            <c:dLbl>
              <c:idx val="19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33-49DC-8341-A3749DA0D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(Būvatļaujas_INŽENIERBŪVES1!$A$8:$A$25,Būvatļaujas_INŽENIERBŪVES1!$A$27:$A$29)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Būvatļaujas_INŽENIERBŪVES1!$E$8:$E$29</c15:sqref>
                  </c15:fullRef>
                </c:ext>
              </c:extLst>
              <c:f>(Būvatļaujas_INŽENIERBŪVES1!$E$8:$E$25,Būvatļaujas_INŽENIERBŪVES1!$E$27:$E$29)</c:f>
              <c:numCache>
                <c:formatCode>#,##0</c:formatCode>
                <c:ptCount val="21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27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27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10</c:v>
                </c:pt>
                <c:pt idx="2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1-4E3A-A8D9-D64751CD6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(Būvatļaujas_INŽENIERBŪVES1!$A$8:$A$9,Būvatļaujas_INŽENIERBŪVES1!$A$11,Būvatļaujas_INŽENIERBŪVES1!$A$13:$A$15,Būvatļaujas_INŽENIERBŪVES1!$A$17:$A$21,Būvatļaujas_INŽENIERBŪVES1!$A$23:$A$27,Būvatļaujas_INŽENIERBŪVES1!$A$29)</c:f>
              <c:strCache>
                <c:ptCount val="17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Dzelzceļi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Būvatļaujas_INŽENIERBŪVES1!$F$8:$F$29</c15:sqref>
                  </c15:fullRef>
                </c:ext>
              </c:extLst>
              <c:f>(Būvatļaujas_INŽENIERBŪVES1!$F$8:$F$9,Būvatļaujas_INŽENIERBŪVES1!$F$11,Būvatļaujas_INŽENIERBŪVES1!$F$13:$F$15,Būvatļaujas_INŽENIERBŪVES1!$F$17:$F$21,Būvatļaujas_INŽENIERBŪVES1!$F$23:$F$27,Būvatļaujas_INŽENIERBŪVES1!$F$29)</c:f>
              <c:numCache>
                <c:formatCode>#,##0</c:formatCode>
                <c:ptCount val="17"/>
                <c:pt idx="0">
                  <c:v>1</c:v>
                </c:pt>
                <c:pt idx="1">
                  <c:v>36</c:v>
                </c:pt>
                <c:pt idx="2">
                  <c:v>8</c:v>
                </c:pt>
                <c:pt idx="3">
                  <c:v>38</c:v>
                </c:pt>
                <c:pt idx="4">
                  <c:v>2</c:v>
                </c:pt>
                <c:pt idx="5">
                  <c:v>35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59</c:v>
                </c:pt>
                <c:pt idx="14">
                  <c:v>9</c:v>
                </c:pt>
                <c:pt idx="15">
                  <c:v>4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F-4F00-8ED5-1A80DAF329C0}"/>
            </c:ext>
          </c:extLst>
        </c:ser>
        <c:ser>
          <c:idx val="1"/>
          <c:order val="1"/>
          <c:tx>
            <c:strRef>
              <c:f>Būvatļaujas_INŽENIERBŪVES1!$G$5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9-4E30-9C4B-0A0918846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Būvatļaujas_INŽENIERBŪVES1!$A$8:$A$29</c15:sqref>
                  </c15:fullRef>
                </c:ext>
              </c:extLst>
              <c:f>(Būvatļaujas_INŽENIERBŪVES1!$A$8:$A$9,Būvatļaujas_INŽENIERBŪVES1!$A$11,Būvatļaujas_INŽENIERBŪVES1!$A$13:$A$15,Būvatļaujas_INŽENIERBŪVES1!$A$17:$A$21,Būvatļaujas_INŽENIERBŪVES1!$A$23:$A$27,Būvatļaujas_INŽENIERBŪVES1!$A$29)</c:f>
              <c:strCache>
                <c:ptCount val="17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Dzelzceļi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Būvatļaujas_INŽENIERBŪVES1!$G$8:$G$29</c15:sqref>
                  </c15:fullRef>
                </c:ext>
              </c:extLst>
              <c:f>(Būvatļaujas_INŽENIERBŪVES1!$G$8:$G$9,Būvatļaujas_INŽENIERBŪVES1!$G$11,Būvatļaujas_INŽENIERBŪVES1!$G$13:$G$15,Būvatļaujas_INŽENIERBŪVES1!$G$17:$G$21,Būvatļaujas_INŽENIERBŪVES1!$G$23:$G$27,Būvatļaujas_INŽENIERBŪVES1!$G$29)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F-4F00-8ED5-1A80DAF329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1CC-BDB7-6D4CA517652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F-41CC-BDB7-6D4CA517652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1CC-BDB7-6D4CA517652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F-41CC-BDB7-6D4CA517652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1CC-BDB7-6D4CA517652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1CC-BDB7-6D4CA517652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F-41CC-BDB7-6D4CA5176524}"/>
                </c:ext>
              </c:extLst>
            </c:dLbl>
            <c:dLbl>
              <c:idx val="9"/>
              <c:layout>
                <c:manualLayout>
                  <c:x val="-2.9521331370204263E-3"/>
                  <c:y val="-6.739544626349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8-471A-AB19-7A488951BBF1}"/>
                </c:ext>
              </c:extLst>
            </c:dLbl>
            <c:dLbl>
              <c:idx val="10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71A-AB19-7A488951BBF1}"/>
                </c:ext>
              </c:extLst>
            </c:dLbl>
            <c:dLbl>
              <c:idx val="11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71A-AB19-7A488951BBF1}"/>
                </c:ext>
              </c:extLst>
            </c:dLbl>
            <c:dLbl>
              <c:idx val="12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71A-AB19-7A488951BBF1}"/>
                </c:ext>
              </c:extLst>
            </c:dLbl>
            <c:dLbl>
              <c:idx val="13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8-471A-AB19-7A488951BBF1}"/>
                </c:ext>
              </c:extLst>
            </c:dLbl>
            <c:dLbl>
              <c:idx val="15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58-471A-AB19-7A488951BBF1}"/>
                </c:ext>
              </c:extLst>
            </c:dLbl>
            <c:dLbl>
              <c:idx val="16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8-471A-AB19-7A488951BBF1}"/>
                </c:ext>
              </c:extLst>
            </c:dLbl>
            <c:dLbl>
              <c:idx val="17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8-471A-AB19-7A488951BBF1}"/>
                </c:ext>
              </c:extLst>
            </c:dLbl>
            <c:dLbl>
              <c:idx val="18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8-471A-AB19-7A488951BBF1}"/>
                </c:ext>
              </c:extLst>
            </c:dLbl>
            <c:dLbl>
              <c:idx val="19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0-4276-8183-44ECA0B00A34}"/>
                </c:ext>
              </c:extLst>
            </c:dLbl>
            <c:dLbl>
              <c:idx val="20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00-4276-8183-44ECA0B00A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Būvatļaujas_INŽENIERBŪVES1!$H$8:$H$29</c:f>
              <c:numCache>
                <c:formatCode>#,##0</c:formatCode>
                <c:ptCount val="22"/>
                <c:pt idx="0">
                  <c:v>49</c:v>
                </c:pt>
                <c:pt idx="1">
                  <c:v>65</c:v>
                </c:pt>
                <c:pt idx="2">
                  <c:v>8</c:v>
                </c:pt>
                <c:pt idx="3">
                  <c:v>133</c:v>
                </c:pt>
                <c:pt idx="4">
                  <c:v>1</c:v>
                </c:pt>
                <c:pt idx="5">
                  <c:v>41</c:v>
                </c:pt>
                <c:pt idx="6">
                  <c:v>94</c:v>
                </c:pt>
                <c:pt idx="7">
                  <c:v>382</c:v>
                </c:pt>
                <c:pt idx="8">
                  <c:v>2</c:v>
                </c:pt>
                <c:pt idx="9">
                  <c:v>33</c:v>
                </c:pt>
                <c:pt idx="10">
                  <c:v>16</c:v>
                </c:pt>
                <c:pt idx="11">
                  <c:v>3</c:v>
                </c:pt>
                <c:pt idx="12">
                  <c:v>35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6</c:v>
                </c:pt>
                <c:pt idx="17">
                  <c:v>65</c:v>
                </c:pt>
                <c:pt idx="18">
                  <c:v>9</c:v>
                </c:pt>
                <c:pt idx="19">
                  <c:v>88</c:v>
                </c:pt>
                <c:pt idx="20">
                  <c:v>40</c:v>
                </c:pt>
                <c:pt idx="2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548-826D-86896D7AC9B8}"/>
            </c:ext>
          </c:extLst>
        </c:ser>
        <c:ser>
          <c:idx val="1"/>
          <c:order val="1"/>
          <c:tx>
            <c:strRef>
              <c:f>Būvatļaujas_INŽENIERBŪVES1!$I$5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F-41CC-BDB7-6D4CA517652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F-41CC-BDB7-6D4CA517652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71A-AB19-7A488951BBF1}"/>
                </c:ext>
              </c:extLst>
            </c:dLbl>
            <c:dLbl>
              <c:idx val="7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F-4A92-A2E6-74C23D8F62EB}"/>
                </c:ext>
              </c:extLst>
            </c:dLbl>
            <c:dLbl>
              <c:idx val="9"/>
              <c:layout>
                <c:manualLayout>
                  <c:x val="9.8404437900677742E-3"/>
                  <c:y val="-2.316718465307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00-4276-8183-44ECA0B00A34}"/>
                </c:ext>
              </c:extLst>
            </c:dLbl>
            <c:dLbl>
              <c:idx val="17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7-4848-8FD4-468E3DA0DE78}"/>
                </c:ext>
              </c:extLst>
            </c:dLbl>
            <c:dLbl>
              <c:idx val="19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58-471A-AB19-7A488951BBF1}"/>
                </c:ext>
              </c:extLst>
            </c:dLbl>
            <c:dLbl>
              <c:idx val="20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00-4276-8183-44ECA0B00A34}"/>
                </c:ext>
              </c:extLst>
            </c:dLbl>
            <c:dLbl>
              <c:idx val="21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00-4276-8183-44ECA0B00A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Ķīmiskās rūpniecības uzņēmumu būves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Būvatļaujas_INŽENIERBŪVES1!$I$8:$I$29</c:f>
              <c:numCache>
                <c:formatCode>#,##0</c:formatCode>
                <c:ptCount val="22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29</c:v>
                </c:pt>
                <c:pt idx="8">
                  <c:v>0</c:v>
                </c:pt>
                <c:pt idx="9">
                  <c:v>6</c:v>
                </c:pt>
                <c:pt idx="10">
                  <c:v>4</c:v>
                </c:pt>
                <c:pt idx="11">
                  <c:v>0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22</c:v>
                </c:pt>
                <c:pt idx="20">
                  <c:v>10</c:v>
                </c:pt>
                <c:pt idx="2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548-826D-86896D7AC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(Būvatļaujas_ĒKAS1!$A$8:$A$9,Būvatļaujas_ĒKAS1!$A$11:$A$12,Būvatļaujas_ĒKAS1!$A$14:$A$17,Būvatļaujas_ĒKAS1!$A$19:$A$27,Būvatļaujas_ĒKAS1!$A$29)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(Būvatļaujas_ĒKAS1!$F$8:$F$9,Būvatļaujas_ĒKAS1!$F$11:$F$12,Būvatļaujas_ĒKAS1!$F$14:$F$17,Būvatļaujas_ĒKAS1!$F$19:$F$27,Būvatļaujas_ĒKAS1!$F$29)</c:f>
              <c:numCache>
                <c:formatCode>#,##0</c:formatCode>
                <c:ptCount val="18"/>
                <c:pt idx="0">
                  <c:v>8</c:v>
                </c:pt>
                <c:pt idx="1">
                  <c:v>20</c:v>
                </c:pt>
                <c:pt idx="2">
                  <c:v>14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21</c:v>
                </c:pt>
                <c:pt idx="11">
                  <c:v>30</c:v>
                </c:pt>
                <c:pt idx="12">
                  <c:v>4</c:v>
                </c:pt>
                <c:pt idx="13">
                  <c:v>15</c:v>
                </c:pt>
                <c:pt idx="14">
                  <c:v>7</c:v>
                </c:pt>
                <c:pt idx="15">
                  <c:v>29</c:v>
                </c:pt>
                <c:pt idx="16">
                  <c:v>16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222-95B1-0AEC5C4E6974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(Būvatļaujas_ĒKAS1!$A$8:$A$9,Būvatļaujas_ĒKAS1!$A$11:$A$12,Būvatļaujas_ĒKAS1!$A$14:$A$17,Būvatļaujas_ĒKAS1!$A$19:$A$27,Būvatļaujas_ĒKAS1!$A$29)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(Būvatļaujas_ĒKAS1!$G$8:$G$9,Būvatļaujas_ĒKAS1!$G$11:$G$12,Būvatļaujas_ĒKAS1!$G$14:$G$17,Būvatļaujas_ĒKAS1!$G$19:$G$27,Būvatļaujas_ĒKAS1!$G$29)</c:f>
              <c:numCache>
                <c:formatCode>#,##0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7-4222-95B1-0AEC5C4E6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Sheet2!$A$2:$A$14</c:f>
              <c:strCache>
                <c:ptCount val="13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Ostas un kuģojamie kanāli</c:v>
                </c:pt>
                <c:pt idx="9">
                  <c:v>Sporta laukumi</c:v>
                </c:pt>
                <c:pt idx="10">
                  <c:v>Sporta laukumi</c:v>
                </c:pt>
                <c:pt idx="11">
                  <c:v>Sporta laukumi</c:v>
                </c:pt>
                <c:pt idx="12">
                  <c:v>Sporta laukumi</c:v>
                </c:pt>
              </c:strCache>
            </c:strRef>
          </c:cat>
          <c:val>
            <c:numRef>
              <c:f>Sheet2!$B$2:$B$14</c:f>
              <c:numCache>
                <c:formatCode>#,##0</c:formatCode>
                <c:ptCount val="13"/>
                <c:pt idx="0">
                  <c:v>9.1818181818181817</c:v>
                </c:pt>
                <c:pt idx="1">
                  <c:v>5.5</c:v>
                </c:pt>
                <c:pt idx="2">
                  <c:v>16.724137931034484</c:v>
                </c:pt>
                <c:pt idx="3">
                  <c:v>15.866666666666667</c:v>
                </c:pt>
                <c:pt idx="4">
                  <c:v>17.758620689655171</c:v>
                </c:pt>
                <c:pt idx="5">
                  <c:v>6.833333333333333</c:v>
                </c:pt>
                <c:pt idx="6">
                  <c:v>6.5</c:v>
                </c:pt>
                <c:pt idx="7">
                  <c:v>8.3333333333333339</c:v>
                </c:pt>
                <c:pt idx="8">
                  <c:v>16</c:v>
                </c:pt>
                <c:pt idx="9">
                  <c:v>51</c:v>
                </c:pt>
                <c:pt idx="10">
                  <c:v>19.227272727272727</c:v>
                </c:pt>
                <c:pt idx="11">
                  <c:v>19.100000000000001</c:v>
                </c:pt>
                <c:pt idx="12">
                  <c:v>13.461538461538462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2-4ACF-B2ED-8897E938C026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Sheet2!$A$2:$A$14</c:f>
              <c:strCache>
                <c:ptCount val="13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Maģistrālās sakaru līnijas</c:v>
                </c:pt>
                <c:pt idx="7">
                  <c:v>Maģistrālie ūdensapgādes cauruļvadi</c:v>
                </c:pt>
                <c:pt idx="8">
                  <c:v>Ostas un kuģojamie kanāli</c:v>
                </c:pt>
                <c:pt idx="9">
                  <c:v>Sporta laukumi</c:v>
                </c:pt>
                <c:pt idx="10">
                  <c:v>Sporta laukumi</c:v>
                </c:pt>
                <c:pt idx="11">
                  <c:v>Sporta laukumi</c:v>
                </c:pt>
                <c:pt idx="12">
                  <c:v>Sporta laukumi</c:v>
                </c:pt>
              </c:strCache>
            </c:strRef>
          </c:cat>
          <c:val>
            <c:numRef>
              <c:f>Sheet2!$C$2:$C$14</c:f>
              <c:numCache>
                <c:formatCode>#,##0</c:formatCode>
                <c:ptCount val="13"/>
                <c:pt idx="0">
                  <c:v>16</c:v>
                </c:pt>
                <c:pt idx="1">
                  <c:v>5.5</c:v>
                </c:pt>
                <c:pt idx="2">
                  <c:v>20.172413793103448</c:v>
                </c:pt>
                <c:pt idx="3">
                  <c:v>16.399999999999999</c:v>
                </c:pt>
                <c:pt idx="4">
                  <c:v>19.862068965517242</c:v>
                </c:pt>
                <c:pt idx="5">
                  <c:v>13.166666666666666</c:v>
                </c:pt>
                <c:pt idx="6">
                  <c:v>6.5</c:v>
                </c:pt>
                <c:pt idx="7">
                  <c:v>11.444444444444445</c:v>
                </c:pt>
                <c:pt idx="8">
                  <c:v>16</c:v>
                </c:pt>
                <c:pt idx="9">
                  <c:v>60</c:v>
                </c:pt>
                <c:pt idx="10">
                  <c:v>23.318181818181817</c:v>
                </c:pt>
                <c:pt idx="11">
                  <c:v>22.5</c:v>
                </c:pt>
                <c:pt idx="12">
                  <c:v>16.23076923076923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2-4ACF-B2ED-8897E938C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24B-8B5E-FBECFBE39E0E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24B-8B5E-FBECFBE39E0E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E-424B-8B5E-FBECFBE39E0E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E-424B-8B5E-FBECFBE39E0E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E-424B-8B5E-FBECFBE39E0E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E-424B-8B5E-FBECFBE39E0E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E-424B-8B5E-FBECFBE39E0E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E-424B-8B5E-FBECFBE39E0E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E-424B-8B5E-FBECFBE39E0E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E-424B-8B5E-FBECFBE39E0E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E-424B-8B5E-FBECFBE39E0E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E-424B-8B5E-FBECFBE39E0E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E-424B-8B5E-FBECFBE39E0E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CE-424B-8B5E-FBECFBE39E0E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CE-424B-8B5E-FBECFBE39E0E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24B-8B5E-FBECFBE39E0E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24B-8B5E-FBECFBE39E0E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24B-8B5E-FBECFBE39E0E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27</c:v>
                </c:pt>
                <c:pt idx="1">
                  <c:v>70</c:v>
                </c:pt>
                <c:pt idx="2">
                  <c:v>55</c:v>
                </c:pt>
                <c:pt idx="3">
                  <c:v>1191</c:v>
                </c:pt>
                <c:pt idx="4">
                  <c:v>25</c:v>
                </c:pt>
                <c:pt idx="5">
                  <c:v>98</c:v>
                </c:pt>
                <c:pt idx="6">
                  <c:v>14</c:v>
                </c:pt>
                <c:pt idx="7">
                  <c:v>41</c:v>
                </c:pt>
                <c:pt idx="8">
                  <c:v>3</c:v>
                </c:pt>
                <c:pt idx="9">
                  <c:v>8</c:v>
                </c:pt>
                <c:pt idx="10">
                  <c:v>1</c:v>
                </c:pt>
                <c:pt idx="11">
                  <c:v>111</c:v>
                </c:pt>
                <c:pt idx="12">
                  <c:v>2</c:v>
                </c:pt>
                <c:pt idx="13">
                  <c:v>89</c:v>
                </c:pt>
                <c:pt idx="14">
                  <c:v>129</c:v>
                </c:pt>
                <c:pt idx="15">
                  <c:v>6</c:v>
                </c:pt>
                <c:pt idx="16">
                  <c:v>26</c:v>
                </c:pt>
                <c:pt idx="17">
                  <c:v>11</c:v>
                </c:pt>
                <c:pt idx="18">
                  <c:v>173</c:v>
                </c:pt>
                <c:pt idx="19">
                  <c:v>72</c:v>
                </c:pt>
                <c:pt idx="20">
                  <c:v>2047</c:v>
                </c:pt>
                <c:pt idx="2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CE-424B-8B5E-FBECFBE39E0E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24B-8B5E-FBECFBE39E0E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24B-8B5E-FBECFBE39E0E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3</c:v>
                </c:pt>
                <c:pt idx="1">
                  <c:v>7</c:v>
                </c:pt>
                <c:pt idx="2">
                  <c:v>14</c:v>
                </c:pt>
                <c:pt idx="3">
                  <c:v>399</c:v>
                </c:pt>
                <c:pt idx="4">
                  <c:v>2</c:v>
                </c:pt>
                <c:pt idx="5">
                  <c:v>12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15</c:v>
                </c:pt>
                <c:pt idx="14">
                  <c:v>20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537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CE-424B-8B5E-FBECFBE39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Garāžu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Triju vai vairāku dzīvokļu mājas</c:v>
                </c:pt>
                <c:pt idx="12">
                  <c:v>Vairumtirdzniecības un mazumtirdzniecības ēkas</c:v>
                </c:pt>
                <c:pt idx="13">
                  <c:v>Viena dzīvokļa mājas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8</c:v>
                </c:pt>
                <c:pt idx="1">
                  <c:v>7.4285714285714288</c:v>
                </c:pt>
                <c:pt idx="2">
                  <c:v>10.928571428571429</c:v>
                </c:pt>
                <c:pt idx="3">
                  <c:v>11.884711779448622</c:v>
                </c:pt>
                <c:pt idx="4">
                  <c:v>22</c:v>
                </c:pt>
                <c:pt idx="5">
                  <c:v>17.416666666666668</c:v>
                </c:pt>
                <c:pt idx="6">
                  <c:v>9.1666666666666661</c:v>
                </c:pt>
                <c:pt idx="7">
                  <c:v>13.314285714285715</c:v>
                </c:pt>
                <c:pt idx="8">
                  <c:v>9.6</c:v>
                </c:pt>
                <c:pt idx="9">
                  <c:v>15.1</c:v>
                </c:pt>
                <c:pt idx="10">
                  <c:v>30.8</c:v>
                </c:pt>
                <c:pt idx="11">
                  <c:v>16</c:v>
                </c:pt>
                <c:pt idx="12">
                  <c:v>15.333333333333334</c:v>
                </c:pt>
                <c:pt idx="13">
                  <c:v>15.182495344506517</c:v>
                </c:pt>
                <c:pt idx="1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7-4BEE-8035-2D87A0A4A76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Garāžu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Triju vai vairāku dzīvokļu mājas</c:v>
                </c:pt>
                <c:pt idx="12">
                  <c:v>Vairumtirdzniecības un mazumtirdzniecības ēkas</c:v>
                </c:pt>
                <c:pt idx="13">
                  <c:v>Viena dzīvokļa mājas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10.666666666666666</c:v>
                </c:pt>
                <c:pt idx="1">
                  <c:v>9.4285714285714288</c:v>
                </c:pt>
                <c:pt idx="2">
                  <c:v>13.571428571428571</c:v>
                </c:pt>
                <c:pt idx="3">
                  <c:v>12.596491228070175</c:v>
                </c:pt>
                <c:pt idx="4">
                  <c:v>22.5</c:v>
                </c:pt>
                <c:pt idx="5">
                  <c:v>22.5</c:v>
                </c:pt>
                <c:pt idx="6">
                  <c:v>9.3333333333333339</c:v>
                </c:pt>
                <c:pt idx="7">
                  <c:v>15</c:v>
                </c:pt>
                <c:pt idx="8">
                  <c:v>10.8</c:v>
                </c:pt>
                <c:pt idx="9">
                  <c:v>17.3</c:v>
                </c:pt>
                <c:pt idx="10">
                  <c:v>32.6</c:v>
                </c:pt>
                <c:pt idx="11">
                  <c:v>16</c:v>
                </c:pt>
                <c:pt idx="12">
                  <c:v>15.833333333333334</c:v>
                </c:pt>
                <c:pt idx="13">
                  <c:v>16.499068901303538</c:v>
                </c:pt>
                <c:pt idx="14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7-4BEE-8035-2D87A0A4A7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9-45E9-8D6B-F5CF2C3B0A27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9-45E9-8D6B-F5CF2C3B0A27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9-45E9-8D6B-F5CF2C3B0A27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9-45E9-8D6B-F5CF2C3B0A27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9-45E9-8D6B-F5CF2C3B0A27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9-45E9-8D6B-F5CF2C3B0A27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9-45E9-8D6B-F5CF2C3B0A27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9-45E9-8D6B-F5CF2C3B0A27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9-45E9-8D6B-F5CF2C3B0A27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9-45E9-8D6B-F5CF2C3B0A27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C9-45E9-8D6B-F5CF2C3B0A27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9-45E9-8D6B-F5CF2C3B0A27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C9-45E9-8D6B-F5CF2C3B0A27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C9-45E9-8D6B-F5CF2C3B0A27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C9-45E9-8D6B-F5CF2C3B0A27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C9-45E9-8D6B-F5CF2C3B0A27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C9-45E9-8D6B-F5CF2C3B0A27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C9-45E9-8D6B-F5CF2C3B0A27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C9-45E9-8D6B-F5CF2C3B0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27</c:v>
                </c:pt>
                <c:pt idx="1">
                  <c:v>70</c:v>
                </c:pt>
                <c:pt idx="2">
                  <c:v>55</c:v>
                </c:pt>
                <c:pt idx="3">
                  <c:v>1191</c:v>
                </c:pt>
                <c:pt idx="4">
                  <c:v>25</c:v>
                </c:pt>
                <c:pt idx="5">
                  <c:v>98</c:v>
                </c:pt>
                <c:pt idx="6">
                  <c:v>14</c:v>
                </c:pt>
                <c:pt idx="7">
                  <c:v>41</c:v>
                </c:pt>
                <c:pt idx="8">
                  <c:v>3</c:v>
                </c:pt>
                <c:pt idx="9">
                  <c:v>8</c:v>
                </c:pt>
                <c:pt idx="10">
                  <c:v>1</c:v>
                </c:pt>
                <c:pt idx="11">
                  <c:v>111</c:v>
                </c:pt>
                <c:pt idx="12">
                  <c:v>2</c:v>
                </c:pt>
                <c:pt idx="13">
                  <c:v>89</c:v>
                </c:pt>
                <c:pt idx="14">
                  <c:v>129</c:v>
                </c:pt>
                <c:pt idx="15">
                  <c:v>6</c:v>
                </c:pt>
                <c:pt idx="16">
                  <c:v>26</c:v>
                </c:pt>
                <c:pt idx="17">
                  <c:v>11</c:v>
                </c:pt>
                <c:pt idx="18">
                  <c:v>173</c:v>
                </c:pt>
                <c:pt idx="19">
                  <c:v>72</c:v>
                </c:pt>
                <c:pt idx="20">
                  <c:v>2047</c:v>
                </c:pt>
                <c:pt idx="2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1C9-45E9-8D6B-F5CF2C3B0A27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C9-45E9-8D6B-F5CF2C3B0A27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C9-45E9-8D6B-F5CF2C3B0A27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C9-45E9-8D6B-F5CF2C3B0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3</c:v>
                </c:pt>
                <c:pt idx="1">
                  <c:v>7</c:v>
                </c:pt>
                <c:pt idx="2">
                  <c:v>14</c:v>
                </c:pt>
                <c:pt idx="3">
                  <c:v>399</c:v>
                </c:pt>
                <c:pt idx="4">
                  <c:v>2</c:v>
                </c:pt>
                <c:pt idx="5">
                  <c:v>12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15</c:v>
                </c:pt>
                <c:pt idx="14">
                  <c:v>20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537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C9-45E9-8D6B-F5CF2C3B0A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(Būvatļaujas_ĒKAS1!$A$11,Būvatļaujas_ĒKAS1!$A$19,Būvatļaujas_ĒKAS1!$A$22,Būvatļaujas_ĒKAS1!$A$27:$A$28)</c:f>
              <c:strCache>
                <c:ptCount val="5"/>
                <c:pt idx="0">
                  <c:v>Citas, iepriekš neklasificētas, ēkas</c:v>
                </c:pt>
                <c:pt idx="1">
                  <c:v>Lauksaimniecības nedzīvojamās ēkas</c:v>
                </c:pt>
                <c:pt idx="2">
                  <c:v>Rūpnieciskās ražošanas ēkas</c:v>
                </c:pt>
                <c:pt idx="3">
                  <c:v>Vairumtirdzniecības un mazumtirdzniecības ēkas</c:v>
                </c:pt>
                <c:pt idx="4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(Būvatļaujas_ĒKAS1!$B$11,Būvatļaujas_ĒKAS1!$B$19,Būvatļaujas_ĒKAS1!$B$22,Būvatļaujas_ĒKAS1!$B$27:$B$28)</c:f>
              <c:numCache>
                <c:formatCode>#,##0</c:formatCode>
                <c:ptCount val="5"/>
                <c:pt idx="0">
                  <c:v>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0-4FF7-B592-0199ED7B4938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(Būvatļaujas_ĒKAS1!$A$11,Būvatļaujas_ĒKAS1!$A$19,Būvatļaujas_ĒKAS1!$A$22,Būvatļaujas_ĒKAS1!$A$27:$A$28)</c:f>
              <c:strCache>
                <c:ptCount val="5"/>
                <c:pt idx="0">
                  <c:v>Citas, iepriekš neklasificētas, ēkas</c:v>
                </c:pt>
                <c:pt idx="1">
                  <c:v>Lauksaimniecības nedzīvojamās ēkas</c:v>
                </c:pt>
                <c:pt idx="2">
                  <c:v>Rūpnieciskās ražošanas ēkas</c:v>
                </c:pt>
                <c:pt idx="3">
                  <c:v>Vairumtirdzniecības un mazumtirdzniecības ēkas</c:v>
                </c:pt>
                <c:pt idx="4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(Būvatļaujas_ĒKAS1!$C$11,Būvatļaujas_ĒKAS1!$C$19,Būvatļaujas_ĒKAS1!$C$22,Būvatļaujas_ĒKAS1!$C$27:$C$28)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0-4FF7-B592-0199ED7B49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08-437F-83C0-D3977EC2C00A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08-437F-83C0-D3977EC2C00A}"/>
                </c:ext>
              </c:extLst>
            </c:dLbl>
            <c:dLbl>
              <c:idx val="3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08-437F-83C0-D3977EC2C00A}"/>
                </c:ext>
              </c:extLst>
            </c:dLbl>
            <c:dLbl>
              <c:idx val="4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08-437F-83C0-D3977EC2C00A}"/>
                </c:ext>
              </c:extLst>
            </c:dLbl>
            <c:dLbl>
              <c:idx val="5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08-437F-83C0-D3977EC2C00A}"/>
                </c:ext>
              </c:extLst>
            </c:dLbl>
            <c:dLbl>
              <c:idx val="6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08-437F-83C0-D3977EC2C00A}"/>
                </c:ext>
              </c:extLst>
            </c:dLbl>
            <c:dLbl>
              <c:idx val="8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08-437F-83C0-D3977EC2C00A}"/>
                </c:ext>
              </c:extLst>
            </c:dLbl>
            <c:dLbl>
              <c:idx val="9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08-437F-83C0-D3977EC2C00A}"/>
                </c:ext>
              </c:extLst>
            </c:dLbl>
            <c:dLbl>
              <c:idx val="10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08-437F-83C0-D3977EC2C00A}"/>
                </c:ext>
              </c:extLst>
            </c:dLbl>
            <c:dLbl>
              <c:idx val="11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08-437F-83C0-D3977EC2C00A}"/>
                </c:ext>
              </c:extLst>
            </c:dLbl>
            <c:dLbl>
              <c:idx val="12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08-437F-83C0-D3977EC2C00A}"/>
                </c:ext>
              </c:extLst>
            </c:dLbl>
            <c:dLbl>
              <c:idx val="13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08-437F-83C0-D3977EC2C00A}"/>
                </c:ext>
              </c:extLst>
            </c:dLbl>
            <c:dLbl>
              <c:idx val="14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08-437F-83C0-D3977EC2C00A}"/>
                </c:ext>
              </c:extLst>
            </c:dLbl>
            <c:dLbl>
              <c:idx val="15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08-437F-83C0-D3977EC2C00A}"/>
                </c:ext>
              </c:extLst>
            </c:dLbl>
            <c:dLbl>
              <c:idx val="16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08-437F-83C0-D3977EC2C00A}"/>
                </c:ext>
              </c:extLst>
            </c:dLbl>
            <c:dLbl>
              <c:idx val="17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08-437F-83C0-D3977EC2C00A}"/>
                </c:ext>
              </c:extLst>
            </c:dLbl>
            <c:dLbl>
              <c:idx val="19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08-437F-83C0-D3977EC2C0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(Būvatļaujas_ĒKAS1!$A$8:$A$9,Būvatļaujas_ĒKAS1!$A$11:$A$17,Būvatļaujas_ĒKAS1!$A$19:$A$29)</c:f>
              <c:strCache>
                <c:ptCount val="20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Sporta ēkas</c:v>
                </c:pt>
                <c:pt idx="16">
                  <c:v>Triju vai vairāku dzīvokļu mājas</c:v>
                </c:pt>
                <c:pt idx="17">
                  <c:v>Vairumtirdzniecības un mazumtirdzniecības ēkas</c:v>
                </c:pt>
                <c:pt idx="18">
                  <c:v>Viena dzīvokļa mājas</c:v>
                </c:pt>
                <c:pt idx="19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Būvatļaujas_ĒKAS1!$D$8:$D$29</c15:sqref>
                  </c15:fullRef>
                </c:ext>
              </c:extLst>
              <c:f>(Būvatļaujas_ĒKAS1!$D$8:$D$9,Būvatļaujas_ĒKAS1!$D$11:$D$17,Būvatļaujas_ĒKAS1!$D$19:$D$29)</c:f>
              <c:numCache>
                <c:formatCode>#,##0</c:formatCode>
                <c:ptCount val="20"/>
                <c:pt idx="0">
                  <c:v>19</c:v>
                </c:pt>
                <c:pt idx="1">
                  <c:v>50</c:v>
                </c:pt>
                <c:pt idx="2">
                  <c:v>1161</c:v>
                </c:pt>
                <c:pt idx="3">
                  <c:v>23</c:v>
                </c:pt>
                <c:pt idx="4">
                  <c:v>97</c:v>
                </c:pt>
                <c:pt idx="5">
                  <c:v>6</c:v>
                </c:pt>
                <c:pt idx="6">
                  <c:v>39</c:v>
                </c:pt>
                <c:pt idx="7">
                  <c:v>2</c:v>
                </c:pt>
                <c:pt idx="8">
                  <c:v>7</c:v>
                </c:pt>
                <c:pt idx="9">
                  <c:v>109</c:v>
                </c:pt>
                <c:pt idx="10">
                  <c:v>1</c:v>
                </c:pt>
                <c:pt idx="11">
                  <c:v>68</c:v>
                </c:pt>
                <c:pt idx="12">
                  <c:v>98</c:v>
                </c:pt>
                <c:pt idx="13">
                  <c:v>2</c:v>
                </c:pt>
                <c:pt idx="14">
                  <c:v>11</c:v>
                </c:pt>
                <c:pt idx="15">
                  <c:v>4</c:v>
                </c:pt>
                <c:pt idx="16">
                  <c:v>144</c:v>
                </c:pt>
                <c:pt idx="17">
                  <c:v>55</c:v>
                </c:pt>
                <c:pt idx="18">
                  <c:v>2031</c:v>
                </c:pt>
                <c:pt idx="19">
                  <c:v>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Būvatļaujas_ĒKAS1!$D$10</c15:sqref>
                  <c15:dLbl>
                    <c:idx val="1"/>
                    <c:layout>
                      <c:manualLayout>
                        <c:x val="-6.1662693253267857E-3"/>
                        <c:y val="-2.6358719339828297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68E-4C0A-86F6-0C0B2B9FEFDB}"/>
                      </c:ext>
                    </c:extLst>
                  </c15:dLbl>
                </c15:categoryFilterException>
                <c15:categoryFilterException>
                  <c15:sqref>Būvatļaujas_ĒKAS1!$D$18</c15:sqref>
                  <c15:dLbl>
                    <c:idx val="8"/>
                    <c:layout>
                      <c:manualLayout>
                        <c:x val="-9.2494039879902536E-3"/>
                        <c:y val="-2.2844223427851133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68E-4C0A-86F6-0C0B2B9FEFD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8D08-437F-83C0-D3977EC2C00A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08-437F-83C0-D3977EC2C00A}"/>
                </c:ext>
              </c:extLst>
            </c:dLbl>
            <c:dLbl>
              <c:idx val="18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08-437F-83C0-D3977EC2C0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(Būvatļaujas_ĒKAS1!$A$8:$A$9,Būvatļaujas_ĒKAS1!$A$11:$A$17,Būvatļaujas_ĒKAS1!$A$19:$A$29)</c:f>
              <c:strCache>
                <c:ptCount val="20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Sporta ēkas</c:v>
                </c:pt>
                <c:pt idx="16">
                  <c:v>Triju vai vairāku dzīvokļu mājas</c:v>
                </c:pt>
                <c:pt idx="17">
                  <c:v>Vairumtirdzniecības un mazumtirdzniecības ēkas</c:v>
                </c:pt>
                <c:pt idx="18">
                  <c:v>Viena dzīvokļa mājas</c:v>
                </c:pt>
                <c:pt idx="19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Būvatļaujas_ĒKAS1!$E$8:$E$29</c15:sqref>
                  </c15:fullRef>
                </c:ext>
              </c:extLst>
              <c:f>(Būvatļaujas_ĒKAS1!$E$8:$E$9,Būvatļaujas_ĒKAS1!$E$11:$E$17,Būvatļaujas_ĒKAS1!$E$19:$E$29)</c:f>
              <c:numCache>
                <c:formatCode>#,##0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391</c:v>
                </c:pt>
                <c:pt idx="3">
                  <c:v>2</c:v>
                </c:pt>
                <c:pt idx="4">
                  <c:v>12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34</c:v>
                </c:pt>
                <c:pt idx="10">
                  <c:v>0</c:v>
                </c:pt>
                <c:pt idx="11">
                  <c:v>13</c:v>
                </c:pt>
                <c:pt idx="12">
                  <c:v>16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5</c:v>
                </c:pt>
                <c:pt idx="18">
                  <c:v>534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08-437F-83C0-D3977EC2C0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(Būvatļaujas_ĒKAS1!$A$8:$A$9,Būvatļaujas_ĒKAS1!$A$11:$A$12,Būvatļaujas_ĒKAS1!$A$14:$A$17,Būvatļaujas_ĒKAS1!$A$19:$A$27,Būvatļaujas_ĒKAS1!$A$29)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(Būvatļaujas_ĒKAS1!$F$8:$F$9,Būvatļaujas_ĒKAS1!$F$11:$F$12,Būvatļaujas_ĒKAS1!$F$14:$F$17,Būvatļaujas_ĒKAS1!$F$19:$F$27,Būvatļaujas_ĒKAS1!$F$29)</c:f>
              <c:numCache>
                <c:formatCode>#,##0</c:formatCode>
                <c:ptCount val="18"/>
                <c:pt idx="0">
                  <c:v>8</c:v>
                </c:pt>
                <c:pt idx="1">
                  <c:v>20</c:v>
                </c:pt>
                <c:pt idx="2">
                  <c:v>14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21</c:v>
                </c:pt>
                <c:pt idx="11">
                  <c:v>30</c:v>
                </c:pt>
                <c:pt idx="12">
                  <c:v>4</c:v>
                </c:pt>
                <c:pt idx="13">
                  <c:v>15</c:v>
                </c:pt>
                <c:pt idx="14">
                  <c:v>7</c:v>
                </c:pt>
                <c:pt idx="15">
                  <c:v>29</c:v>
                </c:pt>
                <c:pt idx="16">
                  <c:v>16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2-41A8-B05D-C7F79B2D6FD3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(Būvatļaujas_ĒKAS1!$A$8:$A$9,Būvatļaujas_ĒKAS1!$A$11:$A$12,Būvatļaujas_ĒKAS1!$A$14:$A$17,Būvatļaujas_ĒKAS1!$A$19:$A$27,Būvatļaujas_ĒKAS1!$A$29)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(Būvatļaujas_ĒKAS1!$G$8:$G$9,Būvatļaujas_ĒKAS1!$G$11:$G$12,Būvatļaujas_ĒKAS1!$G$14:$G$17,Būvatļaujas_ĒKAS1!$G$19:$G$27,Būvatļaujas_ĒKAS1!$G$29)</c:f>
              <c:numCache>
                <c:formatCode>#,##0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2-41A8-B05D-C7F79B2D6F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1166433</xdr:colOff>
      <xdr:row>59</xdr:row>
      <xdr:rowOff>96458</xdr:rowOff>
    </xdr:from>
    <xdr:to>
      <xdr:col>23</xdr:col>
      <xdr:colOff>576792</xdr:colOff>
      <xdr:row>80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69CB0-A9AA-409C-BBD5-622791F7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1173237</xdr:colOff>
      <xdr:row>81</xdr:row>
      <xdr:rowOff>96457</xdr:rowOff>
    </xdr:from>
    <xdr:to>
      <xdr:col>27</xdr:col>
      <xdr:colOff>494769</xdr:colOff>
      <xdr:row>127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361C3-F808-4622-BED2-63D341F84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1175883</xdr:colOff>
      <xdr:row>129</xdr:row>
      <xdr:rowOff>51858</xdr:rowOff>
    </xdr:from>
    <xdr:to>
      <xdr:col>26</xdr:col>
      <xdr:colOff>179918</xdr:colOff>
      <xdr:row>170</xdr:row>
      <xdr:rowOff>94494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B80A5E-97B2-4F4D-858A-7BBBC06B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272142</xdr:colOff>
      <xdr:row>58</xdr:row>
      <xdr:rowOff>91923</xdr:rowOff>
    </xdr:from>
    <xdr:to>
      <xdr:col>9</xdr:col>
      <xdr:colOff>74082</xdr:colOff>
      <xdr:row>96</xdr:row>
      <xdr:rowOff>105832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7921B-0EE8-468B-96D3-FDB012C0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1</xdr:row>
      <xdr:rowOff>38100</xdr:rowOff>
    </xdr:from>
    <xdr:to>
      <xdr:col>23</xdr:col>
      <xdr:colOff>580572</xdr:colOff>
      <xdr:row>22</xdr:row>
      <xdr:rowOff>18143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3511C-DC58-4E36-B719-68217BBB4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8</xdr:col>
      <xdr:colOff>988785</xdr:colOff>
      <xdr:row>25</xdr:row>
      <xdr:rowOff>9073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AECFDE1-87DD-4772-9E61-DB843467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317499</xdr:colOff>
      <xdr:row>25</xdr:row>
      <xdr:rowOff>127000</xdr:rowOff>
    </xdr:from>
    <xdr:to>
      <xdr:col>6</xdr:col>
      <xdr:colOff>507999</xdr:colOff>
      <xdr:row>46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209180D-635F-4D15-8109-D18235578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290287</xdr:colOff>
      <xdr:row>47</xdr:row>
      <xdr:rowOff>2</xdr:rowOff>
    </xdr:from>
    <xdr:to>
      <xdr:col>7</xdr:col>
      <xdr:colOff>335643</xdr:colOff>
      <xdr:row>76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8ADDCD-023A-4628-9A23-B8606C870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281213</xdr:colOff>
      <xdr:row>77</xdr:row>
      <xdr:rowOff>18142</xdr:rowOff>
    </xdr:from>
    <xdr:to>
      <xdr:col>7</xdr:col>
      <xdr:colOff>616857</xdr:colOff>
      <xdr:row>105</xdr:row>
      <xdr:rowOff>99786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CF00513-5876-40B1-8863-760D64B0D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9</xdr:col>
      <xdr:colOff>5443</xdr:colOff>
      <xdr:row>127</xdr:row>
      <xdr:rowOff>170543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CDD1E97-57B9-478E-B34B-5178FC26B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63501</xdr:rowOff>
    </xdr:from>
    <xdr:to>
      <xdr:col>10</xdr:col>
      <xdr:colOff>390071</xdr:colOff>
      <xdr:row>26</xdr:row>
      <xdr:rowOff>145143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A94883-1B12-45C3-83EF-D55619FEE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308429</xdr:colOff>
      <xdr:row>28</xdr:row>
      <xdr:rowOff>99785</xdr:rowOff>
    </xdr:from>
    <xdr:to>
      <xdr:col>8</xdr:col>
      <xdr:colOff>517071</xdr:colOff>
      <xdr:row>48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C2242E-A465-4191-84C6-A42B02C3B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272143</xdr:colOff>
      <xdr:row>76</xdr:row>
      <xdr:rowOff>81644</xdr:rowOff>
    </xdr:from>
    <xdr:to>
      <xdr:col>7</xdr:col>
      <xdr:colOff>228678</xdr:colOff>
      <xdr:row>102</xdr:row>
      <xdr:rowOff>99787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86BC10-9408-460E-8DAB-14EC4A0B4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263071</xdr:colOff>
      <xdr:row>103</xdr:row>
      <xdr:rowOff>99785</xdr:rowOff>
    </xdr:from>
    <xdr:to>
      <xdr:col>9</xdr:col>
      <xdr:colOff>268514</xdr:colOff>
      <xdr:row>132</xdr:row>
      <xdr:rowOff>61685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674F12-EC48-4794-88EF-BEA1C425C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338667</xdr:colOff>
      <xdr:row>49</xdr:row>
      <xdr:rowOff>52917</xdr:rowOff>
    </xdr:from>
    <xdr:to>
      <xdr:col>8</xdr:col>
      <xdr:colOff>394185</xdr:colOff>
      <xdr:row>75</xdr:row>
      <xdr:rowOff>154214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C6F9CC-C223-4236-8680-74E32C71B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8</xdr:col>
      <xdr:colOff>462643</xdr:colOff>
      <xdr:row>26</xdr:row>
      <xdr:rowOff>18143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527A121-0FE7-4A0B-AB42-6FBFB7158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889000</xdr:colOff>
      <xdr:row>26</xdr:row>
      <xdr:rowOff>174626</xdr:rowOff>
    </xdr:from>
    <xdr:to>
      <xdr:col>6</xdr:col>
      <xdr:colOff>261937</xdr:colOff>
      <xdr:row>50</xdr:row>
      <xdr:rowOff>119063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3677F4D-48DF-435D-A0D6-C7E476835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722313</xdr:colOff>
      <xdr:row>51</xdr:row>
      <xdr:rowOff>127000</xdr:rowOff>
    </xdr:from>
    <xdr:to>
      <xdr:col>8</xdr:col>
      <xdr:colOff>61915</xdr:colOff>
      <xdr:row>76</xdr:row>
      <xdr:rowOff>143405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6CB81EB-9B22-4101-83B9-BE639B77D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650875</xdr:colOff>
      <xdr:row>78</xdr:row>
      <xdr:rowOff>15875</xdr:rowOff>
    </xdr:from>
    <xdr:to>
      <xdr:col>8</xdr:col>
      <xdr:colOff>222250</xdr:colOff>
      <xdr:row>104</xdr:row>
      <xdr:rowOff>7938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F59ACB8-EE14-43AE-9AAA-7204E03C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444500</xdr:colOff>
      <xdr:row>108</xdr:row>
      <xdr:rowOff>23813</xdr:rowOff>
    </xdr:from>
    <xdr:to>
      <xdr:col>9</xdr:col>
      <xdr:colOff>420461</xdr:colOff>
      <xdr:row>128</xdr:row>
      <xdr:rowOff>111125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6CA22CC-7C66-447E-9ABD-6167B7065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335643</xdr:colOff>
      <xdr:row>2</xdr:row>
      <xdr:rowOff>0</xdr:rowOff>
    </xdr:from>
    <xdr:to>
      <xdr:col>11</xdr:col>
      <xdr:colOff>543077</xdr:colOff>
      <xdr:row>27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F2923E-94A1-4703-94E0-DFFBE9C2B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362858</xdr:colOff>
      <xdr:row>28</xdr:row>
      <xdr:rowOff>36287</xdr:rowOff>
    </xdr:from>
    <xdr:to>
      <xdr:col>8</xdr:col>
      <xdr:colOff>317500</xdr:colOff>
      <xdr:row>50</xdr:row>
      <xdr:rowOff>154215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B10586-FEED-4962-9CA1-723FAF93B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480786</xdr:colOff>
      <xdr:row>52</xdr:row>
      <xdr:rowOff>63499</xdr:rowOff>
    </xdr:from>
    <xdr:to>
      <xdr:col>8</xdr:col>
      <xdr:colOff>843643</xdr:colOff>
      <xdr:row>77</xdr:row>
      <xdr:rowOff>57452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2EE61F-1E3B-442B-8966-9EF01BC20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489858</xdr:colOff>
      <xdr:row>78</xdr:row>
      <xdr:rowOff>154214</xdr:rowOff>
    </xdr:from>
    <xdr:to>
      <xdr:col>8</xdr:col>
      <xdr:colOff>898826</xdr:colOff>
      <xdr:row>104</xdr:row>
      <xdr:rowOff>81643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FCFCCB-11FA-4387-91FD-4A085504A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480785</xdr:colOff>
      <xdr:row>106</xdr:row>
      <xdr:rowOff>72570</xdr:rowOff>
    </xdr:from>
    <xdr:to>
      <xdr:col>9</xdr:col>
      <xdr:colOff>427264</xdr:colOff>
      <xdr:row>131</xdr:row>
      <xdr:rowOff>172356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8D66B1-E0C9-4429-904C-4679DB731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56</xdr:row>
      <xdr:rowOff>92680</xdr:rowOff>
    </xdr:from>
    <xdr:to>
      <xdr:col>23</xdr:col>
      <xdr:colOff>206377</xdr:colOff>
      <xdr:row>85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FE67-3FBD-409C-8829-19C981D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87</xdr:row>
      <xdr:rowOff>69547</xdr:rowOff>
    </xdr:from>
    <xdr:to>
      <xdr:col>25</xdr:col>
      <xdr:colOff>367393</xdr:colOff>
      <xdr:row>115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3B3-DA40-423C-8857-887B397B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492125</xdr:colOff>
      <xdr:row>115</xdr:row>
      <xdr:rowOff>154669</xdr:rowOff>
    </xdr:from>
    <xdr:to>
      <xdr:col>27</xdr:col>
      <xdr:colOff>148165</xdr:colOff>
      <xdr:row>149</xdr:row>
      <xdr:rowOff>31751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DA5C9-5189-44BA-A11E-93AE75D1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291495</xdr:colOff>
      <xdr:row>57</xdr:row>
      <xdr:rowOff>23586</xdr:rowOff>
    </xdr:from>
    <xdr:to>
      <xdr:col>9</xdr:col>
      <xdr:colOff>381000</xdr:colOff>
      <xdr:row>99</xdr:row>
      <xdr:rowOff>79375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2A212B-CB0E-47AB-92B3-0EF4EE4E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1</xdr:row>
      <xdr:rowOff>107950</xdr:rowOff>
    </xdr:from>
    <xdr:to>
      <xdr:col>23</xdr:col>
      <xdr:colOff>195036</xdr:colOff>
      <xdr:row>22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B4FC9-BA0C-4BCC-BB49-70BCB0E20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U%20ANAL&#298;ZE%20un%20ATSKAITES\BIS%20datu%20public&#275;&#353;anai\pusce&#316;&#257;_2020KOP&#256;\B&#363;vat&#316;aujas_skaits_laik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ūvatļaujas_ĒKAS1"/>
      <sheetName val="Sheet1"/>
      <sheetName val="Būvatļaujas_ĒKAS_2020"/>
      <sheetName val="Būvatļaujas_INŽENIERBŪVES_2020"/>
      <sheetName val="Būvatļaujas_INŽENIERBŪVES1"/>
      <sheetName val="Sheet2"/>
    </sheetNames>
    <sheetDataSet>
      <sheetData sheetId="0">
        <row r="5">
          <cell r="B5" t="str">
            <v>Skaits kopā</v>
          </cell>
          <cell r="C5" t="str">
            <v>Būvdarbi -&gt; Ekspluat.</v>
          </cell>
          <cell r="D5" t="str">
            <v>Skaits kopā</v>
          </cell>
          <cell r="E5" t="str">
            <v>Būvdarbi -&gt; Ekspluat.</v>
          </cell>
          <cell r="F5" t="str">
            <v>Skaits kopā</v>
          </cell>
          <cell r="G5" t="str">
            <v>Būvdarbi -&gt; Ekspluat.</v>
          </cell>
          <cell r="H5" t="str">
            <v>Skaits kopā</v>
          </cell>
          <cell r="I5" t="str">
            <v>Būvdarbi -&gt; Ekspluat.</v>
          </cell>
        </row>
        <row r="8">
          <cell r="A8" t="str">
            <v>Ārstniecības vai veselības aprūpes iestāžu ēkas</v>
          </cell>
          <cell r="D8">
            <v>22</v>
          </cell>
          <cell r="E8">
            <v>6</v>
          </cell>
          <cell r="F8">
            <v>18</v>
          </cell>
          <cell r="G8">
            <v>1</v>
          </cell>
          <cell r="H8">
            <v>40</v>
          </cell>
          <cell r="I8">
            <v>7</v>
          </cell>
        </row>
        <row r="9">
          <cell r="A9" t="str">
            <v>Biroju ēkas</v>
          </cell>
          <cell r="D9">
            <v>89</v>
          </cell>
          <cell r="E9">
            <v>22</v>
          </cell>
          <cell r="F9">
            <v>52</v>
          </cell>
          <cell r="G9">
            <v>11</v>
          </cell>
          <cell r="H9">
            <v>141</v>
          </cell>
          <cell r="I9">
            <v>33</v>
          </cell>
        </row>
        <row r="10">
          <cell r="A10" t="str">
            <v>Citas īslaicīgas apmešanās ēkas</v>
          </cell>
          <cell r="B10">
            <v>3</v>
          </cell>
          <cell r="C10">
            <v>2</v>
          </cell>
          <cell r="D10">
            <v>98</v>
          </cell>
          <cell r="E10">
            <v>37</v>
          </cell>
          <cell r="H10">
            <v>101</v>
          </cell>
          <cell r="I10">
            <v>39</v>
          </cell>
        </row>
        <row r="11">
          <cell r="A11" t="str">
            <v>Citas, iepriekš neklasificētas, ēkas</v>
          </cell>
          <cell r="B11">
            <v>18</v>
          </cell>
          <cell r="C11">
            <v>8</v>
          </cell>
          <cell r="D11">
            <v>1994</v>
          </cell>
          <cell r="E11">
            <v>745</v>
          </cell>
          <cell r="F11">
            <v>17</v>
          </cell>
          <cell r="G11">
            <v>3</v>
          </cell>
          <cell r="H11">
            <v>2029</v>
          </cell>
          <cell r="I11">
            <v>756</v>
          </cell>
        </row>
        <row r="12">
          <cell r="A12" t="str">
            <v>Dažādu sociālo grupu kopdzīvojamās mājas</v>
          </cell>
          <cell r="D12">
            <v>27</v>
          </cell>
          <cell r="E12">
            <v>7</v>
          </cell>
          <cell r="F12">
            <v>5</v>
          </cell>
          <cell r="G12">
            <v>0</v>
          </cell>
          <cell r="H12">
            <v>32</v>
          </cell>
          <cell r="I12">
            <v>7</v>
          </cell>
        </row>
        <row r="13">
          <cell r="A13" t="str">
            <v>Divu dzīvokļu mājas</v>
          </cell>
          <cell r="D13">
            <v>155</v>
          </cell>
          <cell r="E13">
            <v>47</v>
          </cell>
          <cell r="H13">
            <v>155</v>
          </cell>
          <cell r="I13">
            <v>47</v>
          </cell>
        </row>
        <row r="14">
          <cell r="A14" t="str">
            <v>Ēkas plašizklaides pasākumiem</v>
          </cell>
          <cell r="D14">
            <v>8</v>
          </cell>
          <cell r="E14">
            <v>2</v>
          </cell>
          <cell r="F14">
            <v>18</v>
          </cell>
          <cell r="G14">
            <v>2</v>
          </cell>
          <cell r="H14">
            <v>26</v>
          </cell>
          <cell r="I14">
            <v>4</v>
          </cell>
        </row>
        <row r="15">
          <cell r="A15" t="str">
            <v>Garāžu ēkas</v>
          </cell>
          <cell r="D15">
            <v>44</v>
          </cell>
          <cell r="E15">
            <v>11</v>
          </cell>
          <cell r="F15">
            <v>5</v>
          </cell>
          <cell r="G15">
            <v>1</v>
          </cell>
          <cell r="H15">
            <v>49</v>
          </cell>
          <cell r="I15">
            <v>12</v>
          </cell>
        </row>
        <row r="16">
          <cell r="A16" t="str">
            <v>Koplietošanas telpu grupa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</row>
        <row r="17">
          <cell r="A17" t="str">
            <v>Kulta ēkas</v>
          </cell>
          <cell r="D17">
            <v>10</v>
          </cell>
          <cell r="E17">
            <v>3</v>
          </cell>
          <cell r="F17">
            <v>2</v>
          </cell>
          <cell r="G17">
            <v>0</v>
          </cell>
          <cell r="H17">
            <v>12</v>
          </cell>
          <cell r="I17">
            <v>3</v>
          </cell>
        </row>
        <row r="18">
          <cell r="A18" t="str">
            <v>Kultūrvēsturiskie objekti</v>
          </cell>
          <cell r="D18">
            <v>4</v>
          </cell>
          <cell r="E18">
            <v>0</v>
          </cell>
          <cell r="H18">
            <v>4</v>
          </cell>
          <cell r="I18">
            <v>0</v>
          </cell>
        </row>
        <row r="19">
          <cell r="A19" t="str">
            <v>Lauksaimniecības nedzīvojamās ēkas</v>
          </cell>
          <cell r="B19">
            <v>1</v>
          </cell>
          <cell r="C19">
            <v>0</v>
          </cell>
          <cell r="D19">
            <v>183</v>
          </cell>
          <cell r="E19">
            <v>65</v>
          </cell>
          <cell r="F19">
            <v>1</v>
          </cell>
          <cell r="G19">
            <v>0</v>
          </cell>
          <cell r="H19">
            <v>185</v>
          </cell>
          <cell r="I19">
            <v>65</v>
          </cell>
        </row>
        <row r="20">
          <cell r="A20" t="str">
            <v>Muzeji un bibliotēkas</v>
          </cell>
          <cell r="D20">
            <v>7</v>
          </cell>
          <cell r="E20">
            <v>2</v>
          </cell>
          <cell r="F20">
            <v>7</v>
          </cell>
          <cell r="G20">
            <v>2</v>
          </cell>
          <cell r="H20">
            <v>14</v>
          </cell>
          <cell r="I20">
            <v>4</v>
          </cell>
        </row>
        <row r="21">
          <cell r="A21" t="str">
            <v>Noliktavas, rezervuāri, bunkuri un silosi</v>
          </cell>
          <cell r="B21">
            <v>1</v>
          </cell>
          <cell r="C21">
            <v>1</v>
          </cell>
          <cell r="D21">
            <v>156</v>
          </cell>
          <cell r="E21">
            <v>44</v>
          </cell>
          <cell r="F21">
            <v>40</v>
          </cell>
          <cell r="G21">
            <v>6</v>
          </cell>
          <cell r="H21">
            <v>197</v>
          </cell>
          <cell r="I21">
            <v>51</v>
          </cell>
        </row>
        <row r="22">
          <cell r="A22" t="str">
            <v>Rūpnieciskās ražošanas ēkas</v>
          </cell>
          <cell r="B22">
            <v>4</v>
          </cell>
          <cell r="C22">
            <v>1</v>
          </cell>
          <cell r="D22">
            <v>157</v>
          </cell>
          <cell r="E22">
            <v>47</v>
          </cell>
          <cell r="F22">
            <v>72</v>
          </cell>
          <cell r="G22">
            <v>10</v>
          </cell>
          <cell r="H22">
            <v>233</v>
          </cell>
          <cell r="I22">
            <v>58</v>
          </cell>
        </row>
        <row r="23">
          <cell r="A23" t="str">
            <v>Sakaru ēkas, stacijas, termināļi un ar tiem saistītās ēkas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</row>
        <row r="24">
          <cell r="A24" t="str">
            <v>Skolas, universitātes un zinātniskajai pētniecībai paredzētās ēkas</v>
          </cell>
          <cell r="D24">
            <v>24</v>
          </cell>
          <cell r="E24">
            <v>5</v>
          </cell>
          <cell r="F24">
            <v>30</v>
          </cell>
          <cell r="G24">
            <v>5</v>
          </cell>
          <cell r="H24">
            <v>54</v>
          </cell>
          <cell r="I24">
            <v>10</v>
          </cell>
        </row>
        <row r="25">
          <cell r="A25" t="str">
            <v>Sporta ēkas</v>
          </cell>
          <cell r="D25">
            <v>14</v>
          </cell>
          <cell r="E25">
            <v>4</v>
          </cell>
          <cell r="F25">
            <v>10</v>
          </cell>
          <cell r="G25">
            <v>2</v>
          </cell>
          <cell r="H25">
            <v>24</v>
          </cell>
          <cell r="I25">
            <v>6</v>
          </cell>
        </row>
        <row r="26">
          <cell r="A26" t="str">
            <v>Triju vai vairāku dzīvokļu mājas</v>
          </cell>
          <cell r="B26">
            <v>3</v>
          </cell>
          <cell r="C26">
            <v>1</v>
          </cell>
          <cell r="D26">
            <v>180</v>
          </cell>
          <cell r="E26">
            <v>31</v>
          </cell>
          <cell r="F26">
            <v>35</v>
          </cell>
          <cell r="G26">
            <v>4</v>
          </cell>
          <cell r="H26">
            <v>218</v>
          </cell>
          <cell r="I26">
            <v>36</v>
          </cell>
        </row>
        <row r="27">
          <cell r="A27" t="str">
            <v>Vairumtirdzniecības un mazumtirdzniecības ēkas</v>
          </cell>
          <cell r="B27">
            <v>1</v>
          </cell>
          <cell r="C27">
            <v>1</v>
          </cell>
          <cell r="D27">
            <v>104</v>
          </cell>
          <cell r="E27">
            <v>35</v>
          </cell>
          <cell r="F27">
            <v>44</v>
          </cell>
          <cell r="G27">
            <v>3</v>
          </cell>
          <cell r="H27">
            <v>149</v>
          </cell>
          <cell r="I27">
            <v>39</v>
          </cell>
        </row>
        <row r="28">
          <cell r="A28" t="str">
            <v>Viena dzīvokļa mājas</v>
          </cell>
          <cell r="B28">
            <v>17</v>
          </cell>
          <cell r="C28">
            <v>9</v>
          </cell>
          <cell r="D28">
            <v>3635</v>
          </cell>
          <cell r="E28">
            <v>1268</v>
          </cell>
          <cell r="H28">
            <v>3652</v>
          </cell>
          <cell r="I28">
            <v>1277</v>
          </cell>
        </row>
        <row r="29">
          <cell r="A29" t="str">
            <v>Viesnīcas un sabiedriskās ēdināšanas ēkas</v>
          </cell>
          <cell r="D29">
            <v>76</v>
          </cell>
          <cell r="E29">
            <v>15</v>
          </cell>
          <cell r="F29">
            <v>10</v>
          </cell>
          <cell r="G29">
            <v>3</v>
          </cell>
          <cell r="H29">
            <v>86</v>
          </cell>
          <cell r="I29">
            <v>18</v>
          </cell>
        </row>
      </sheetData>
      <sheetData sheetId="1">
        <row r="1">
          <cell r="B1" t="str">
            <v>Būvvaldes laiks</v>
          </cell>
          <cell r="C1" t="str">
            <v>Klienta laiks</v>
          </cell>
        </row>
        <row r="2">
          <cell r="A2" t="str">
            <v>Ārstniecības vai veselības aprūpes iestāžu ēkas</v>
          </cell>
          <cell r="B2">
            <v>37.142857142857146</v>
          </cell>
          <cell r="C2">
            <v>9.2857142857142865</v>
          </cell>
        </row>
        <row r="3">
          <cell r="A3" t="str">
            <v>Biroju ēkas</v>
          </cell>
          <cell r="B3">
            <v>57.030303030303031</v>
          </cell>
          <cell r="C3">
            <v>15.939393939393939</v>
          </cell>
        </row>
        <row r="4">
          <cell r="A4" t="str">
            <v>Citas īslaicīgas apmešanās ēkas</v>
          </cell>
          <cell r="B4">
            <v>44.153846153846153</v>
          </cell>
          <cell r="C4">
            <v>11.102564102564102</v>
          </cell>
        </row>
        <row r="5">
          <cell r="A5" t="str">
            <v>Citas, iepriekš neklasificētas, ēkas</v>
          </cell>
          <cell r="B5">
            <v>40.107142857142854</v>
          </cell>
          <cell r="C5">
            <v>5.5436507936507935</v>
          </cell>
        </row>
        <row r="6">
          <cell r="A6" t="str">
            <v>Dažādu sociālo grupu kopdzīvojamās mājas</v>
          </cell>
          <cell r="B6">
            <v>45.857142857142854</v>
          </cell>
          <cell r="C6">
            <v>5.2857142857142856</v>
          </cell>
        </row>
        <row r="7">
          <cell r="A7" t="str">
            <v>Divu dzīvokļu mājas</v>
          </cell>
          <cell r="B7">
            <v>37.680851063829785</v>
          </cell>
          <cell r="C7">
            <v>8.2553191489361701</v>
          </cell>
        </row>
        <row r="8">
          <cell r="A8" t="str">
            <v>Ēkas plašizklaides pasākumiem</v>
          </cell>
          <cell r="B8">
            <v>79</v>
          </cell>
          <cell r="C8">
            <v>0.25</v>
          </cell>
        </row>
        <row r="9">
          <cell r="A9" t="str">
            <v>Garāžu ēkas</v>
          </cell>
          <cell r="B9">
            <v>34.666666666666664</v>
          </cell>
          <cell r="C9">
            <v>5.666666666666667</v>
          </cell>
        </row>
        <row r="10">
          <cell r="A10" t="str">
            <v>Kulta ēkas</v>
          </cell>
          <cell r="B10">
            <v>5.666666666666667</v>
          </cell>
          <cell r="C10">
            <v>10.333333333333334</v>
          </cell>
        </row>
        <row r="11">
          <cell r="A11" t="str">
            <v>Lauksaimniecības nedzīvojamās ēkas</v>
          </cell>
          <cell r="B11">
            <v>32.738461538461536</v>
          </cell>
          <cell r="C11">
            <v>5.2307692307692308</v>
          </cell>
        </row>
        <row r="12">
          <cell r="A12" t="str">
            <v>Muzeji un bibliotēkas</v>
          </cell>
          <cell r="B12">
            <v>34</v>
          </cell>
          <cell r="C12">
            <v>8.25</v>
          </cell>
        </row>
        <row r="13">
          <cell r="A13" t="str">
            <v>Noliktavas, rezervuāri, bunkuri un silosi</v>
          </cell>
          <cell r="B13">
            <v>41.137254901960787</v>
          </cell>
          <cell r="C13">
            <v>4.5686274509803919</v>
          </cell>
        </row>
        <row r="14">
          <cell r="A14" t="str">
            <v>Rūpnieciskās ražošanas ēkas</v>
          </cell>
          <cell r="B14">
            <v>46.327586206896555</v>
          </cell>
          <cell r="C14">
            <v>5.7586206896551726</v>
          </cell>
        </row>
        <row r="15">
          <cell r="A15" t="str">
            <v>Skolas, universitātes un zinātniskajai pētniecībai paredzētās ēkas</v>
          </cell>
          <cell r="B15">
            <v>31.6</v>
          </cell>
          <cell r="C15">
            <v>10.3</v>
          </cell>
        </row>
        <row r="16">
          <cell r="A16" t="str">
            <v>Sporta ēkas</v>
          </cell>
          <cell r="B16">
            <v>60.5</v>
          </cell>
          <cell r="C16">
            <v>5.333333333333333</v>
          </cell>
        </row>
        <row r="17">
          <cell r="A17" t="str">
            <v>Triju vai vairāku dzīvokļu mājas</v>
          </cell>
          <cell r="B17">
            <v>57.555555555555557</v>
          </cell>
          <cell r="C17">
            <v>6.1388888888888893</v>
          </cell>
        </row>
        <row r="18">
          <cell r="A18" t="str">
            <v>Vairumtirdzniecības un mazumtirdzniecības ēkas</v>
          </cell>
          <cell r="B18">
            <v>41.820512820512818</v>
          </cell>
          <cell r="C18">
            <v>11.076923076923077</v>
          </cell>
        </row>
        <row r="19">
          <cell r="A19" t="str">
            <v>Viena dzīvokļa mājas</v>
          </cell>
          <cell r="B19">
            <v>42.856695379796399</v>
          </cell>
          <cell r="C19">
            <v>5.4714173844949103</v>
          </cell>
        </row>
        <row r="20">
          <cell r="A20" t="str">
            <v>Viesnīcas un sabiedriskās ēdināšanas ēkas</v>
          </cell>
          <cell r="B20">
            <v>63.277777777777779</v>
          </cell>
          <cell r="C20">
            <v>7.7222222222222223</v>
          </cell>
        </row>
      </sheetData>
      <sheetData sheetId="2"/>
      <sheetData sheetId="3"/>
      <sheetData sheetId="4">
        <row r="5">
          <cell r="B5" t="str">
            <v>Skaits kopā</v>
          </cell>
          <cell r="C5" t="str">
            <v>Būvdarbi -&gt; Ekspluat.</v>
          </cell>
          <cell r="D5" t="str">
            <v>Skaits kopā</v>
          </cell>
          <cell r="E5" t="str">
            <v>Būvdarbi -&gt; Ekspluat.</v>
          </cell>
          <cell r="F5" t="str">
            <v>Skaits kopā</v>
          </cell>
          <cell r="G5" t="str">
            <v>Būvdarbi -&gt; Ekspluat.</v>
          </cell>
          <cell r="H5" t="str">
            <v>Skaits kopā</v>
          </cell>
          <cell r="I5" t="str">
            <v>Būvdarbi -&gt; Ekspluat.</v>
          </cell>
        </row>
        <row r="8">
          <cell r="A8" t="str">
            <v>Akvedukti, apūdeņošanas un meliorācijas hidrobūves</v>
          </cell>
          <cell r="B8">
            <v>1</v>
          </cell>
          <cell r="C8">
            <v>0</v>
          </cell>
          <cell r="D8">
            <v>158</v>
          </cell>
          <cell r="E8">
            <v>24</v>
          </cell>
          <cell r="H8">
            <v>159</v>
          </cell>
          <cell r="I8">
            <v>24</v>
          </cell>
        </row>
        <row r="9">
          <cell r="A9" t="str">
            <v>Autoceļi</v>
          </cell>
          <cell r="B9">
            <v>1</v>
          </cell>
          <cell r="C9">
            <v>0</v>
          </cell>
          <cell r="D9">
            <v>47</v>
          </cell>
          <cell r="E9">
            <v>5</v>
          </cell>
          <cell r="F9">
            <v>5</v>
          </cell>
          <cell r="G9">
            <v>0</v>
          </cell>
          <cell r="H9">
            <v>53</v>
          </cell>
          <cell r="I9">
            <v>5</v>
          </cell>
        </row>
        <row r="10">
          <cell r="A10" t="str">
            <v>Citas sporta un atpūtas būves</v>
          </cell>
          <cell r="D10">
            <v>12</v>
          </cell>
          <cell r="E10">
            <v>1</v>
          </cell>
          <cell r="F10">
            <v>1</v>
          </cell>
          <cell r="G10">
            <v>1</v>
          </cell>
          <cell r="H10">
            <v>13</v>
          </cell>
          <cell r="I10">
            <v>2</v>
          </cell>
        </row>
        <row r="11">
          <cell r="A11" t="str">
            <v>Citas, iepriekš neklasificētas, inženierbūves</v>
          </cell>
          <cell r="B11">
            <v>8</v>
          </cell>
          <cell r="C11">
            <v>3</v>
          </cell>
          <cell r="D11">
            <v>163</v>
          </cell>
          <cell r="E11">
            <v>47</v>
          </cell>
          <cell r="F11">
            <v>25</v>
          </cell>
          <cell r="G11">
            <v>5</v>
          </cell>
          <cell r="H11">
            <v>196</v>
          </cell>
          <cell r="I11">
            <v>55</v>
          </cell>
        </row>
        <row r="12">
          <cell r="A12" t="str">
            <v>Dambji</v>
          </cell>
          <cell r="D12">
            <v>2</v>
          </cell>
          <cell r="E12">
            <v>0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</row>
        <row r="13">
          <cell r="A13" t="str">
            <v>Dzelzceļi</v>
          </cell>
          <cell r="D13">
            <v>2</v>
          </cell>
          <cell r="E13">
            <v>0</v>
          </cell>
          <cell r="F13">
            <v>4</v>
          </cell>
          <cell r="G13">
            <v>0</v>
          </cell>
          <cell r="H13">
            <v>6</v>
          </cell>
          <cell r="I13">
            <v>0</v>
          </cell>
        </row>
        <row r="14">
          <cell r="A14" t="str">
            <v>Gāzes sadales sistēmas</v>
          </cell>
          <cell r="B14">
            <v>4</v>
          </cell>
          <cell r="C14">
            <v>2</v>
          </cell>
          <cell r="D14">
            <v>144</v>
          </cell>
          <cell r="E14">
            <v>51</v>
          </cell>
          <cell r="H14">
            <v>148</v>
          </cell>
          <cell r="I14">
            <v>53</v>
          </cell>
        </row>
        <row r="15">
          <cell r="A15" t="str">
            <v>Ieguves rūpniecības vai iežieguves būves</v>
          </cell>
          <cell r="D15">
            <v>3</v>
          </cell>
          <cell r="E15">
            <v>1</v>
          </cell>
          <cell r="H15">
            <v>3</v>
          </cell>
          <cell r="I15">
            <v>1</v>
          </cell>
        </row>
        <row r="16">
          <cell r="A16" t="str">
            <v>Ielas, ceļi un laukumi</v>
          </cell>
          <cell r="B16">
            <v>19</v>
          </cell>
          <cell r="C16">
            <v>6</v>
          </cell>
          <cell r="D16">
            <v>647</v>
          </cell>
          <cell r="E16">
            <v>128</v>
          </cell>
          <cell r="F16">
            <v>23</v>
          </cell>
          <cell r="G16">
            <v>1</v>
          </cell>
          <cell r="H16">
            <v>689</v>
          </cell>
          <cell r="I16">
            <v>135</v>
          </cell>
        </row>
        <row r="17">
          <cell r="A17" t="str">
            <v>Maģistrālās elektropārvades un elektrosadales līnijas</v>
          </cell>
          <cell r="B17">
            <v>4</v>
          </cell>
          <cell r="C17">
            <v>2</v>
          </cell>
          <cell r="D17">
            <v>38</v>
          </cell>
          <cell r="E17">
            <v>10</v>
          </cell>
          <cell r="F17">
            <v>4</v>
          </cell>
          <cell r="G17">
            <v>0</v>
          </cell>
          <cell r="H17">
            <v>46</v>
          </cell>
          <cell r="I17">
            <v>12</v>
          </cell>
        </row>
        <row r="18">
          <cell r="A18" t="str">
            <v>Maģistrālās sakaru līnijas</v>
          </cell>
          <cell r="D18">
            <v>29</v>
          </cell>
          <cell r="E18">
            <v>15</v>
          </cell>
          <cell r="F18">
            <v>1</v>
          </cell>
          <cell r="G18">
            <v>0</v>
          </cell>
          <cell r="H18">
            <v>30</v>
          </cell>
          <cell r="I18">
            <v>15</v>
          </cell>
        </row>
        <row r="19">
          <cell r="A19" t="str">
            <v>Maģistrālie naftas produktu un gāzes cauruļvadi</v>
          </cell>
          <cell r="D19">
            <v>4</v>
          </cell>
          <cell r="E19">
            <v>1</v>
          </cell>
          <cell r="F19">
            <v>9</v>
          </cell>
          <cell r="G19">
            <v>1</v>
          </cell>
          <cell r="H19">
            <v>13</v>
          </cell>
          <cell r="I19">
            <v>2</v>
          </cell>
        </row>
        <row r="20">
          <cell r="A20" t="str">
            <v>Maģistrālie ūdensapgādes cauruļvadi</v>
          </cell>
          <cell r="D20">
            <v>34</v>
          </cell>
          <cell r="E20">
            <v>14</v>
          </cell>
          <cell r="F20">
            <v>2</v>
          </cell>
          <cell r="G20">
            <v>0</v>
          </cell>
          <cell r="H20">
            <v>36</v>
          </cell>
          <cell r="I20">
            <v>14</v>
          </cell>
        </row>
        <row r="21">
          <cell r="A21" t="str">
            <v>Ostas un kuģojamie kanāli</v>
          </cell>
          <cell r="D21">
            <v>13</v>
          </cell>
          <cell r="E21">
            <v>1</v>
          </cell>
          <cell r="F21">
            <v>2</v>
          </cell>
          <cell r="G21">
            <v>0</v>
          </cell>
          <cell r="H21">
            <v>15</v>
          </cell>
          <cell r="I21">
            <v>1</v>
          </cell>
        </row>
        <row r="22">
          <cell r="A22" t="str">
            <v>Pilsētas sliežu ceļi</v>
          </cell>
          <cell r="D22">
            <v>2</v>
          </cell>
          <cell r="E22">
            <v>0</v>
          </cell>
          <cell r="H22">
            <v>2</v>
          </cell>
          <cell r="I22">
            <v>0</v>
          </cell>
        </row>
        <row r="23">
          <cell r="A23" t="str">
            <v>Spēkstaciju būves</v>
          </cell>
          <cell r="D23">
            <v>2</v>
          </cell>
          <cell r="E23">
            <v>1</v>
          </cell>
          <cell r="F23">
            <v>1</v>
          </cell>
          <cell r="G23">
            <v>0</v>
          </cell>
          <cell r="H23">
            <v>3</v>
          </cell>
          <cell r="I23">
            <v>1</v>
          </cell>
        </row>
        <row r="24">
          <cell r="A24" t="str">
            <v>Sporta laukumi</v>
          </cell>
          <cell r="B24">
            <v>3</v>
          </cell>
          <cell r="C24">
            <v>1</v>
          </cell>
          <cell r="D24">
            <v>16</v>
          </cell>
          <cell r="E24">
            <v>4</v>
          </cell>
          <cell r="F24">
            <v>1</v>
          </cell>
          <cell r="G24">
            <v>0</v>
          </cell>
          <cell r="H24">
            <v>20</v>
          </cell>
          <cell r="I24">
            <v>5</v>
          </cell>
        </row>
        <row r="25">
          <cell r="A25" t="str">
            <v>Tilti un estakādes</v>
          </cell>
          <cell r="B25">
            <v>1</v>
          </cell>
          <cell r="C25">
            <v>1</v>
          </cell>
          <cell r="D25">
            <v>8</v>
          </cell>
          <cell r="E25">
            <v>4</v>
          </cell>
          <cell r="F25">
            <v>31</v>
          </cell>
          <cell r="G25">
            <v>2</v>
          </cell>
          <cell r="H25">
            <v>40</v>
          </cell>
          <cell r="I25">
            <v>7</v>
          </cell>
        </row>
        <row r="26">
          <cell r="A26" t="str">
            <v>Tuneļi un pazemes ceļi</v>
          </cell>
          <cell r="F26">
            <v>3</v>
          </cell>
          <cell r="G26">
            <v>0</v>
          </cell>
          <cell r="H26">
            <v>3</v>
          </cell>
          <cell r="I26">
            <v>0</v>
          </cell>
        </row>
        <row r="27">
          <cell r="A27" t="str">
            <v>Vietējās nozīmes aukstā un karstā ūdens apgādes būves</v>
          </cell>
          <cell r="B27">
            <v>1</v>
          </cell>
          <cell r="C27">
            <v>0</v>
          </cell>
          <cell r="D27">
            <v>128</v>
          </cell>
          <cell r="E27">
            <v>49</v>
          </cell>
          <cell r="F27">
            <v>2</v>
          </cell>
          <cell r="G27">
            <v>0</v>
          </cell>
          <cell r="H27">
            <v>131</v>
          </cell>
          <cell r="I27">
            <v>49</v>
          </cell>
        </row>
        <row r="28">
          <cell r="A28" t="str">
            <v>Vietējās nozīmes elektropārvades un sakaru kabeļu būves</v>
          </cell>
          <cell r="B28">
            <v>10</v>
          </cell>
          <cell r="C28">
            <v>5</v>
          </cell>
          <cell r="D28">
            <v>87</v>
          </cell>
          <cell r="E28">
            <v>41</v>
          </cell>
          <cell r="H28">
            <v>97</v>
          </cell>
          <cell r="I28">
            <v>46</v>
          </cell>
        </row>
        <row r="29">
          <cell r="A29" t="str">
            <v>Vietējās nozīmes notekūdeņu cauruļvadi un attīrīšanas būves</v>
          </cell>
          <cell r="B29">
            <v>5</v>
          </cell>
          <cell r="C29">
            <v>3</v>
          </cell>
          <cell r="D29">
            <v>151</v>
          </cell>
          <cell r="E29">
            <v>58</v>
          </cell>
          <cell r="F29">
            <v>5</v>
          </cell>
          <cell r="G29">
            <v>0</v>
          </cell>
          <cell r="H29">
            <v>161</v>
          </cell>
          <cell r="I29">
            <v>61</v>
          </cell>
        </row>
      </sheetData>
      <sheetData sheetId="5">
        <row r="1">
          <cell r="B1" t="str">
            <v>Būvvaldes laiks</v>
          </cell>
          <cell r="C1" t="str">
            <v>Klienta laiks</v>
          </cell>
        </row>
        <row r="2">
          <cell r="A2" t="str">
            <v>Akvedukti, apūdeņošanas un meliorācijas hidrobūves</v>
          </cell>
          <cell r="B2">
            <v>37.083333333333336</v>
          </cell>
          <cell r="C2">
            <v>3.6666666666666665</v>
          </cell>
        </row>
        <row r="3">
          <cell r="A3" t="str">
            <v>Autoceļi</v>
          </cell>
          <cell r="B3">
            <v>15</v>
          </cell>
          <cell r="C3">
            <v>0.4</v>
          </cell>
        </row>
        <row r="4">
          <cell r="A4" t="str">
            <v>Citas sporta un atpūtas būves</v>
          </cell>
          <cell r="B4">
            <v>25.5</v>
          </cell>
          <cell r="C4">
            <v>4.5</v>
          </cell>
        </row>
        <row r="5">
          <cell r="A5" t="str">
            <v>Citas, iepriekš neklasificētas, inženierbūves</v>
          </cell>
          <cell r="B5">
            <v>56.127272727272725</v>
          </cell>
          <cell r="C5">
            <v>7.2727272727272725</v>
          </cell>
        </row>
        <row r="6">
          <cell r="A6" t="str">
            <v>Gāzes sadales sistēmas</v>
          </cell>
          <cell r="B6">
            <v>38.245283018867923</v>
          </cell>
          <cell r="C6">
            <v>6.3773584905660377</v>
          </cell>
        </row>
        <row r="7">
          <cell r="A7" t="str">
            <v>Ieguves rūpniecības vai iežieguves būves</v>
          </cell>
          <cell r="B7">
            <v>18</v>
          </cell>
          <cell r="C7">
            <v>0</v>
          </cell>
        </row>
        <row r="8">
          <cell r="A8" t="str">
            <v>Ielas, ceļi un laukumi</v>
          </cell>
          <cell r="B8">
            <v>40.770370370370372</v>
          </cell>
          <cell r="C8">
            <v>5.2814814814814817</v>
          </cell>
        </row>
        <row r="9">
          <cell r="A9" t="str">
            <v>Maģistrālās elektropārvades un elektrosadales līnijas</v>
          </cell>
          <cell r="B9">
            <v>34.75</v>
          </cell>
          <cell r="C9">
            <v>3.5833333333333335</v>
          </cell>
        </row>
        <row r="10">
          <cell r="A10" t="str">
            <v>Maģistrālās sakaru līnijas</v>
          </cell>
          <cell r="B10">
            <v>44.866666666666667</v>
          </cell>
          <cell r="C10">
            <v>8.1999999999999993</v>
          </cell>
        </row>
        <row r="11">
          <cell r="A11" t="str">
            <v>Maģistrālie naftas produktu un gāzes cauruļvadi</v>
          </cell>
          <cell r="B11">
            <v>40.5</v>
          </cell>
          <cell r="C11">
            <v>1</v>
          </cell>
        </row>
        <row r="12">
          <cell r="A12" t="str">
            <v>Maģistrālie ūdensapgādes cauruļvadi</v>
          </cell>
          <cell r="B12">
            <v>44.071428571428569</v>
          </cell>
          <cell r="C12">
            <v>5.6428571428571432</v>
          </cell>
        </row>
        <row r="13">
          <cell r="A13" t="str">
            <v>Ostas un kuģojamie kanāli</v>
          </cell>
          <cell r="B13">
            <v>6</v>
          </cell>
          <cell r="C13">
            <v>0</v>
          </cell>
        </row>
        <row r="14">
          <cell r="A14" t="str">
            <v>Spēkstaciju būves</v>
          </cell>
          <cell r="B14">
            <v>20</v>
          </cell>
          <cell r="C14">
            <v>0</v>
          </cell>
        </row>
        <row r="15">
          <cell r="A15" t="str">
            <v>Sporta laukumi</v>
          </cell>
          <cell r="B15">
            <v>40</v>
          </cell>
          <cell r="C15">
            <v>14.4</v>
          </cell>
        </row>
        <row r="16">
          <cell r="A16" t="str">
            <v>Tilti un estakādes</v>
          </cell>
          <cell r="B16">
            <v>31.714285714285715</v>
          </cell>
          <cell r="C16">
            <v>6.2857142857142856</v>
          </cell>
        </row>
        <row r="17">
          <cell r="A17" t="str">
            <v>Vietējās nozīmes aukstā un karstā ūdens apgādes būves</v>
          </cell>
          <cell r="B17">
            <v>34.591836734693878</v>
          </cell>
          <cell r="C17">
            <v>3.7142857142857144</v>
          </cell>
        </row>
        <row r="18">
          <cell r="A18" t="str">
            <v>Vietējās nozīmes elektropārvades un sakaru kabeļu būves</v>
          </cell>
          <cell r="B18">
            <v>48.239130434782609</v>
          </cell>
          <cell r="C18">
            <v>4.6304347826086953</v>
          </cell>
        </row>
        <row r="19">
          <cell r="A19" t="str">
            <v>Vietējās nozīmes notekūdeņu cauruļvadi un attīrīšanas būves</v>
          </cell>
          <cell r="B19">
            <v>37.508196721311478</v>
          </cell>
          <cell r="C19">
            <v>6.442622950819672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3C-3957-4622-894E-7B9DAD9AB378}">
  <dimension ref="A1:R58"/>
  <sheetViews>
    <sheetView zoomScale="70" zoomScaleNormal="70" workbookViewId="0">
      <selection activeCell="M19" sqref="M19"/>
    </sheetView>
  </sheetViews>
  <sheetFormatPr defaultRowHeight="12.75" x14ac:dyDescent="0.2"/>
  <cols>
    <col min="1" max="1" width="53" style="1" customWidth="1"/>
    <col min="2" max="2" width="12.28515625" style="1" customWidth="1"/>
    <col min="3" max="3" width="22.42578125" style="1" customWidth="1"/>
    <col min="4" max="4" width="10.5703125" style="1" customWidth="1"/>
    <col min="5" max="5" width="22.85546875" style="1" customWidth="1"/>
    <col min="6" max="6" width="11.28515625" style="1" customWidth="1"/>
    <col min="7" max="7" width="23.28515625" style="1" customWidth="1"/>
    <col min="8" max="8" width="12.5703125" style="1" customWidth="1"/>
    <col min="9" max="9" width="22.85546875" style="1" customWidth="1"/>
    <col min="10" max="10" width="20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38" t="s">
        <v>0</v>
      </c>
      <c r="C1" s="139"/>
      <c r="D1" s="139"/>
    </row>
    <row r="3" spans="1:18" customFormat="1" ht="15.75" thickBot="1" x14ac:dyDescent="0.3">
      <c r="A3" s="2" t="s">
        <v>92</v>
      </c>
      <c r="B3" s="2"/>
      <c r="C3" s="2"/>
      <c r="D3" s="2"/>
      <c r="E3" s="2"/>
      <c r="F3" s="3"/>
    </row>
    <row r="4" spans="1:18" ht="14.45" customHeight="1" thickBot="1" x14ac:dyDescent="0.25">
      <c r="A4" s="4"/>
      <c r="B4" s="140" t="s">
        <v>1</v>
      </c>
      <c r="C4" s="141"/>
      <c r="D4" s="140" t="s">
        <v>2</v>
      </c>
      <c r="E4" s="141"/>
      <c r="F4" s="140" t="s">
        <v>3</v>
      </c>
      <c r="G4" s="142"/>
      <c r="H4" s="148" t="s">
        <v>4</v>
      </c>
      <c r="I4" s="142"/>
      <c r="J4" s="149"/>
      <c r="K4" s="66"/>
    </row>
    <row r="5" spans="1:18" ht="14.1" customHeight="1" thickBot="1" x14ac:dyDescent="0.25">
      <c r="A5" s="80" t="s">
        <v>5</v>
      </c>
      <c r="B5" s="81" t="s">
        <v>6</v>
      </c>
      <c r="C5" s="82" t="s">
        <v>7</v>
      </c>
      <c r="D5" s="82" t="s">
        <v>6</v>
      </c>
      <c r="E5" s="82" t="s">
        <v>7</v>
      </c>
      <c r="F5" s="82" t="s">
        <v>6</v>
      </c>
      <c r="G5" s="83" t="s">
        <v>7</v>
      </c>
      <c r="H5" s="81" t="s">
        <v>6</v>
      </c>
      <c r="I5" s="83" t="s">
        <v>7</v>
      </c>
      <c r="J5" s="79" t="s">
        <v>73</v>
      </c>
      <c r="K5" s="92"/>
      <c r="L5" s="67" t="s">
        <v>71</v>
      </c>
      <c r="M5" s="65"/>
      <c r="N5" s="65"/>
      <c r="O5" s="65"/>
      <c r="P5" s="66"/>
    </row>
    <row r="6" spans="1:18" ht="13.5" thickBot="1" x14ac:dyDescent="0.25">
      <c r="A6" s="60" t="s">
        <v>40</v>
      </c>
      <c r="B6" s="86">
        <f>SUM(B8:B29)</f>
        <v>31</v>
      </c>
      <c r="C6" s="63">
        <f t="shared" ref="C6:G6" si="0">SUM(C8:C29)</f>
        <v>12</v>
      </c>
      <c r="D6" s="86">
        <f t="shared" si="0"/>
        <v>4019</v>
      </c>
      <c r="E6" s="63">
        <f t="shared" si="0"/>
        <v>1043</v>
      </c>
      <c r="F6" s="62">
        <f t="shared" si="0"/>
        <v>192</v>
      </c>
      <c r="G6" s="63">
        <f t="shared" si="0"/>
        <v>14</v>
      </c>
      <c r="H6" s="76" t="s">
        <v>93</v>
      </c>
      <c r="I6" s="77" t="s">
        <v>94</v>
      </c>
      <c r="J6" s="84">
        <f>890/3495</f>
        <v>0.25464949928469244</v>
      </c>
      <c r="K6" s="66"/>
    </row>
    <row r="7" spans="1:18" ht="13.5" thickBot="1" x14ac:dyDescent="0.25">
      <c r="A7" s="146" t="s">
        <v>69</v>
      </c>
      <c r="B7" s="147"/>
      <c r="C7" s="147"/>
      <c r="D7" s="147"/>
      <c r="E7" s="147"/>
      <c r="F7" s="147"/>
      <c r="G7" s="147"/>
      <c r="H7" s="147"/>
      <c r="I7" s="147"/>
      <c r="J7" s="84"/>
      <c r="K7" s="92"/>
      <c r="L7" s="69" t="s">
        <v>72</v>
      </c>
      <c r="M7" s="68"/>
      <c r="N7" s="68"/>
      <c r="O7" s="68"/>
      <c r="P7" s="68"/>
      <c r="Q7" s="68"/>
      <c r="R7" s="68"/>
    </row>
    <row r="8" spans="1:18" x14ac:dyDescent="0.2">
      <c r="A8" s="7" t="s">
        <v>8</v>
      </c>
      <c r="B8" s="8"/>
      <c r="C8" s="9"/>
      <c r="D8" s="10">
        <v>19</v>
      </c>
      <c r="E8" s="132">
        <v>2</v>
      </c>
      <c r="F8" s="12">
        <v>8</v>
      </c>
      <c r="G8" s="132">
        <v>1</v>
      </c>
      <c r="H8" s="12">
        <f>B8+D8+F8</f>
        <v>27</v>
      </c>
      <c r="I8" s="72">
        <f>C8+E8+G8</f>
        <v>3</v>
      </c>
      <c r="J8" s="84">
        <f t="shared" ref="J8:J29" si="1">I8/H8</f>
        <v>0.1111111111111111</v>
      </c>
      <c r="K8" s="66"/>
    </row>
    <row r="9" spans="1:18" x14ac:dyDescent="0.2">
      <c r="A9" s="13" t="s">
        <v>9</v>
      </c>
      <c r="B9" s="14"/>
      <c r="C9" s="15"/>
      <c r="D9" s="16">
        <v>50</v>
      </c>
      <c r="E9" s="17">
        <v>5</v>
      </c>
      <c r="F9" s="18">
        <v>20</v>
      </c>
      <c r="G9" s="104">
        <v>2</v>
      </c>
      <c r="H9" s="18">
        <f t="shared" ref="H9:H29" si="2">B9+D9+F9</f>
        <v>70</v>
      </c>
      <c r="I9" s="73">
        <f t="shared" ref="I9:I29" si="3">C9+E9+G9</f>
        <v>7</v>
      </c>
      <c r="J9" s="84">
        <f t="shared" si="1"/>
        <v>0.1</v>
      </c>
    </row>
    <row r="10" spans="1:18" x14ac:dyDescent="0.2">
      <c r="A10" s="13" t="s">
        <v>10</v>
      </c>
      <c r="B10" s="14"/>
      <c r="C10" s="15"/>
      <c r="D10" s="16">
        <v>55</v>
      </c>
      <c r="E10" s="17">
        <v>14</v>
      </c>
      <c r="F10" s="19"/>
      <c r="G10" s="15"/>
      <c r="H10" s="18">
        <f t="shared" si="2"/>
        <v>55</v>
      </c>
      <c r="I10" s="73">
        <f t="shared" si="3"/>
        <v>14</v>
      </c>
      <c r="J10" s="84">
        <f t="shared" si="1"/>
        <v>0.25454545454545452</v>
      </c>
    </row>
    <row r="11" spans="1:18" x14ac:dyDescent="0.2">
      <c r="A11" s="13" t="s">
        <v>11</v>
      </c>
      <c r="B11" s="16">
        <v>16</v>
      </c>
      <c r="C11" s="104">
        <v>8</v>
      </c>
      <c r="D11" s="16">
        <v>1161</v>
      </c>
      <c r="E11" s="17">
        <v>391</v>
      </c>
      <c r="F11" s="18">
        <v>14</v>
      </c>
      <c r="G11" s="15">
        <v>0</v>
      </c>
      <c r="H11" s="18">
        <f t="shared" si="2"/>
        <v>1191</v>
      </c>
      <c r="I11" s="73">
        <f t="shared" si="3"/>
        <v>399</v>
      </c>
      <c r="J11" s="84">
        <f t="shared" si="1"/>
        <v>0.33501259445843828</v>
      </c>
    </row>
    <row r="12" spans="1:18" x14ac:dyDescent="0.2">
      <c r="A12" s="13" t="s">
        <v>12</v>
      </c>
      <c r="B12" s="14"/>
      <c r="C12" s="15"/>
      <c r="D12" s="16">
        <v>23</v>
      </c>
      <c r="E12" s="17">
        <v>2</v>
      </c>
      <c r="F12" s="18">
        <v>2</v>
      </c>
      <c r="G12" s="15">
        <v>0</v>
      </c>
      <c r="H12" s="18">
        <f t="shared" si="2"/>
        <v>25</v>
      </c>
      <c r="I12" s="73">
        <f t="shared" si="3"/>
        <v>2</v>
      </c>
      <c r="J12" s="84">
        <f t="shared" si="1"/>
        <v>0.08</v>
      </c>
    </row>
    <row r="13" spans="1:18" x14ac:dyDescent="0.2">
      <c r="A13" s="13" t="s">
        <v>13</v>
      </c>
      <c r="B13" s="14"/>
      <c r="C13" s="15"/>
      <c r="D13" s="16">
        <v>97</v>
      </c>
      <c r="E13" s="17">
        <v>12</v>
      </c>
      <c r="F13" s="61">
        <v>1</v>
      </c>
      <c r="G13" s="15">
        <v>0</v>
      </c>
      <c r="H13" s="18">
        <f t="shared" si="2"/>
        <v>98</v>
      </c>
      <c r="I13" s="73">
        <f t="shared" si="3"/>
        <v>12</v>
      </c>
      <c r="J13" s="84">
        <f t="shared" si="1"/>
        <v>0.12244897959183673</v>
      </c>
    </row>
    <row r="14" spans="1:18" x14ac:dyDescent="0.2">
      <c r="A14" s="13" t="s">
        <v>14</v>
      </c>
      <c r="B14" s="14"/>
      <c r="C14" s="15"/>
      <c r="D14" s="16">
        <v>6</v>
      </c>
      <c r="E14" s="15">
        <v>0</v>
      </c>
      <c r="F14" s="18">
        <v>8</v>
      </c>
      <c r="G14" s="15">
        <v>0</v>
      </c>
      <c r="H14" s="18">
        <f t="shared" si="2"/>
        <v>14</v>
      </c>
      <c r="I14" s="88">
        <f t="shared" si="3"/>
        <v>0</v>
      </c>
      <c r="J14" s="84">
        <f t="shared" si="1"/>
        <v>0</v>
      </c>
    </row>
    <row r="15" spans="1:18" x14ac:dyDescent="0.2">
      <c r="A15" s="13" t="s">
        <v>15</v>
      </c>
      <c r="B15" s="14"/>
      <c r="C15" s="15"/>
      <c r="D15" s="16">
        <v>39</v>
      </c>
      <c r="E15" s="17">
        <v>5</v>
      </c>
      <c r="F15" s="61">
        <v>2</v>
      </c>
      <c r="G15" s="104">
        <v>1</v>
      </c>
      <c r="H15" s="61">
        <f t="shared" si="2"/>
        <v>41</v>
      </c>
      <c r="I15" s="73">
        <f t="shared" si="3"/>
        <v>6</v>
      </c>
      <c r="J15" s="84">
        <f t="shared" si="1"/>
        <v>0.14634146341463414</v>
      </c>
    </row>
    <row r="16" spans="1:18" x14ac:dyDescent="0.2">
      <c r="A16" s="13" t="s">
        <v>16</v>
      </c>
      <c r="B16" s="14"/>
      <c r="C16" s="15"/>
      <c r="D16" s="103">
        <v>2</v>
      </c>
      <c r="E16" s="15">
        <v>0</v>
      </c>
      <c r="F16" s="61">
        <v>1</v>
      </c>
      <c r="G16" s="15">
        <v>0</v>
      </c>
      <c r="H16" s="61">
        <f t="shared" si="2"/>
        <v>3</v>
      </c>
      <c r="I16" s="88">
        <f t="shared" si="3"/>
        <v>0</v>
      </c>
      <c r="J16" s="84">
        <f t="shared" si="1"/>
        <v>0</v>
      </c>
    </row>
    <row r="17" spans="1:10" x14ac:dyDescent="0.2">
      <c r="A17" s="13" t="s">
        <v>17</v>
      </c>
      <c r="B17" s="14"/>
      <c r="C17" s="15"/>
      <c r="D17" s="16">
        <v>7</v>
      </c>
      <c r="E17" s="15">
        <v>0</v>
      </c>
      <c r="F17" s="61">
        <v>1</v>
      </c>
      <c r="G17" s="15">
        <v>0</v>
      </c>
      <c r="H17" s="61">
        <f t="shared" si="2"/>
        <v>8</v>
      </c>
      <c r="I17" s="88">
        <f t="shared" si="3"/>
        <v>0</v>
      </c>
      <c r="J17" s="84">
        <f t="shared" si="1"/>
        <v>0</v>
      </c>
    </row>
    <row r="18" spans="1:10" x14ac:dyDescent="0.2">
      <c r="A18" s="13" t="s">
        <v>18</v>
      </c>
      <c r="B18" s="14"/>
      <c r="C18" s="15"/>
      <c r="D18" s="103">
        <v>1</v>
      </c>
      <c r="E18" s="15">
        <v>0</v>
      </c>
      <c r="F18" s="19"/>
      <c r="G18" s="15"/>
      <c r="H18" s="61">
        <f t="shared" si="2"/>
        <v>1</v>
      </c>
      <c r="I18" s="88">
        <f t="shared" si="3"/>
        <v>0</v>
      </c>
      <c r="J18" s="84">
        <f t="shared" si="1"/>
        <v>0</v>
      </c>
    </row>
    <row r="19" spans="1:10" x14ac:dyDescent="0.2">
      <c r="A19" s="13" t="s">
        <v>19</v>
      </c>
      <c r="B19" s="103">
        <v>1</v>
      </c>
      <c r="C19" s="15">
        <v>0</v>
      </c>
      <c r="D19" s="16">
        <v>109</v>
      </c>
      <c r="E19" s="17">
        <v>34</v>
      </c>
      <c r="F19" s="18">
        <v>1</v>
      </c>
      <c r="G19" s="104">
        <v>1</v>
      </c>
      <c r="H19" s="61">
        <f t="shared" si="2"/>
        <v>111</v>
      </c>
      <c r="I19" s="74">
        <f t="shared" si="3"/>
        <v>35</v>
      </c>
      <c r="J19" s="84">
        <f t="shared" si="1"/>
        <v>0.31531531531531531</v>
      </c>
    </row>
    <row r="20" spans="1:10" x14ac:dyDescent="0.2">
      <c r="A20" s="13" t="s">
        <v>20</v>
      </c>
      <c r="B20" s="14"/>
      <c r="C20" s="15"/>
      <c r="D20" s="16">
        <v>1</v>
      </c>
      <c r="E20" s="15">
        <v>0</v>
      </c>
      <c r="F20" s="18">
        <v>1</v>
      </c>
      <c r="G20" s="15">
        <v>0</v>
      </c>
      <c r="H20" s="18">
        <f t="shared" si="2"/>
        <v>2</v>
      </c>
      <c r="I20" s="88">
        <f t="shared" si="3"/>
        <v>0</v>
      </c>
      <c r="J20" s="84">
        <f t="shared" si="1"/>
        <v>0</v>
      </c>
    </row>
    <row r="21" spans="1:10" x14ac:dyDescent="0.2">
      <c r="A21" s="13" t="s">
        <v>21</v>
      </c>
      <c r="B21" s="14"/>
      <c r="C21" s="15"/>
      <c r="D21" s="16">
        <v>68</v>
      </c>
      <c r="E21" s="17">
        <v>13</v>
      </c>
      <c r="F21" s="18">
        <v>21</v>
      </c>
      <c r="G21" s="104">
        <v>2</v>
      </c>
      <c r="H21" s="18">
        <f t="shared" si="2"/>
        <v>89</v>
      </c>
      <c r="I21" s="74">
        <f t="shared" si="3"/>
        <v>15</v>
      </c>
      <c r="J21" s="84">
        <f t="shared" si="1"/>
        <v>0.16853932584269662</v>
      </c>
    </row>
    <row r="22" spans="1:10" x14ac:dyDescent="0.2">
      <c r="A22" s="13" t="s">
        <v>22</v>
      </c>
      <c r="B22" s="103">
        <v>1</v>
      </c>
      <c r="C22" s="15">
        <v>0</v>
      </c>
      <c r="D22" s="16">
        <v>98</v>
      </c>
      <c r="E22" s="17">
        <v>16</v>
      </c>
      <c r="F22" s="18">
        <v>30</v>
      </c>
      <c r="G22" s="104">
        <v>4</v>
      </c>
      <c r="H22" s="18">
        <f t="shared" si="2"/>
        <v>129</v>
      </c>
      <c r="I22" s="74">
        <f t="shared" si="3"/>
        <v>20</v>
      </c>
      <c r="J22" s="84">
        <f t="shared" si="1"/>
        <v>0.15503875968992248</v>
      </c>
    </row>
    <row r="23" spans="1:10" x14ac:dyDescent="0.2">
      <c r="A23" s="13" t="s">
        <v>23</v>
      </c>
      <c r="B23" s="14"/>
      <c r="C23" s="15"/>
      <c r="D23" s="16">
        <v>2</v>
      </c>
      <c r="E23" s="15">
        <v>0</v>
      </c>
      <c r="F23" s="61">
        <v>4</v>
      </c>
      <c r="G23" s="15">
        <v>0</v>
      </c>
      <c r="H23" s="18">
        <f t="shared" si="2"/>
        <v>6</v>
      </c>
      <c r="I23" s="88">
        <f t="shared" si="3"/>
        <v>0</v>
      </c>
      <c r="J23" s="84">
        <f t="shared" si="1"/>
        <v>0</v>
      </c>
    </row>
    <row r="24" spans="1:10" x14ac:dyDescent="0.2">
      <c r="A24" s="13" t="s">
        <v>24</v>
      </c>
      <c r="B24" s="14"/>
      <c r="C24" s="15"/>
      <c r="D24" s="16">
        <v>11</v>
      </c>
      <c r="E24" s="104">
        <v>2</v>
      </c>
      <c r="F24" s="18">
        <v>15</v>
      </c>
      <c r="G24" s="104">
        <v>3</v>
      </c>
      <c r="H24" s="18">
        <f t="shared" si="2"/>
        <v>26</v>
      </c>
      <c r="I24" s="74">
        <f t="shared" si="3"/>
        <v>5</v>
      </c>
      <c r="J24" s="84">
        <f t="shared" si="1"/>
        <v>0.19230769230769232</v>
      </c>
    </row>
    <row r="25" spans="1:10" x14ac:dyDescent="0.2">
      <c r="A25" s="13" t="s">
        <v>25</v>
      </c>
      <c r="B25" s="14"/>
      <c r="C25" s="15"/>
      <c r="D25" s="103">
        <v>4</v>
      </c>
      <c r="E25" s="15">
        <v>0</v>
      </c>
      <c r="F25" s="18">
        <v>7</v>
      </c>
      <c r="G25" s="15">
        <v>0</v>
      </c>
      <c r="H25" s="18">
        <f t="shared" si="2"/>
        <v>11</v>
      </c>
      <c r="I25" s="88">
        <f t="shared" si="3"/>
        <v>0</v>
      </c>
      <c r="J25" s="84">
        <f t="shared" si="1"/>
        <v>0</v>
      </c>
    </row>
    <row r="26" spans="1:10" x14ac:dyDescent="0.2">
      <c r="A26" s="13" t="s">
        <v>26</v>
      </c>
      <c r="B26" s="14"/>
      <c r="C26" s="15"/>
      <c r="D26" s="16">
        <v>144</v>
      </c>
      <c r="E26" s="104">
        <v>3</v>
      </c>
      <c r="F26" s="18">
        <v>29</v>
      </c>
      <c r="G26" s="15">
        <v>0</v>
      </c>
      <c r="H26" s="18">
        <f t="shared" si="2"/>
        <v>173</v>
      </c>
      <c r="I26" s="73">
        <f t="shared" si="3"/>
        <v>3</v>
      </c>
      <c r="J26" s="84">
        <f t="shared" si="1"/>
        <v>1.7341040462427744E-2</v>
      </c>
    </row>
    <row r="27" spans="1:10" x14ac:dyDescent="0.2">
      <c r="A27" s="13" t="s">
        <v>27</v>
      </c>
      <c r="B27" s="103">
        <v>1</v>
      </c>
      <c r="C27" s="104">
        <v>1</v>
      </c>
      <c r="D27" s="16">
        <v>55</v>
      </c>
      <c r="E27" s="17">
        <v>5</v>
      </c>
      <c r="F27" s="18">
        <v>16</v>
      </c>
      <c r="G27" s="15">
        <v>0</v>
      </c>
      <c r="H27" s="18">
        <f t="shared" si="2"/>
        <v>72</v>
      </c>
      <c r="I27" s="73">
        <f t="shared" si="3"/>
        <v>6</v>
      </c>
      <c r="J27" s="84">
        <f t="shared" si="1"/>
        <v>8.3333333333333329E-2</v>
      </c>
    </row>
    <row r="28" spans="1:10" x14ac:dyDescent="0.2">
      <c r="A28" s="13" t="s">
        <v>28</v>
      </c>
      <c r="B28" s="16">
        <v>12</v>
      </c>
      <c r="C28" s="104">
        <v>3</v>
      </c>
      <c r="D28" s="16">
        <v>2031</v>
      </c>
      <c r="E28" s="17">
        <v>534</v>
      </c>
      <c r="F28" s="61">
        <v>4</v>
      </c>
      <c r="G28" s="15">
        <v>0</v>
      </c>
      <c r="H28" s="18">
        <f t="shared" si="2"/>
        <v>2047</v>
      </c>
      <c r="I28" s="73">
        <f t="shared" si="3"/>
        <v>537</v>
      </c>
      <c r="J28" s="84">
        <f t="shared" si="1"/>
        <v>0.26233512457254521</v>
      </c>
    </row>
    <row r="29" spans="1:10" ht="13.5" thickBot="1" x14ac:dyDescent="0.25">
      <c r="A29" s="20" t="s">
        <v>29</v>
      </c>
      <c r="B29" s="21"/>
      <c r="C29" s="22"/>
      <c r="D29" s="23">
        <v>36</v>
      </c>
      <c r="E29" s="24">
        <v>5</v>
      </c>
      <c r="F29" s="25">
        <v>7</v>
      </c>
      <c r="G29" s="22">
        <v>0</v>
      </c>
      <c r="H29" s="25">
        <f t="shared" si="2"/>
        <v>43</v>
      </c>
      <c r="I29" s="75">
        <f t="shared" si="3"/>
        <v>5</v>
      </c>
      <c r="J29" s="123">
        <f t="shared" si="1"/>
        <v>0.11627906976744186</v>
      </c>
    </row>
    <row r="30" spans="1:10" hidden="1" x14ac:dyDescent="0.2">
      <c r="D30" s="26"/>
      <c r="E30" s="27"/>
      <c r="J30" s="102">
        <v>1</v>
      </c>
    </row>
    <row r="31" spans="1:10" x14ac:dyDescent="0.2">
      <c r="D31" s="122"/>
      <c r="E31" s="122"/>
      <c r="J31" s="102"/>
    </row>
    <row r="34" spans="1:11" ht="15.75" thickBot="1" x14ac:dyDescent="0.3">
      <c r="A34" s="28" t="s">
        <v>91</v>
      </c>
      <c r="B34" s="28"/>
      <c r="C34" s="28"/>
      <c r="D34" s="28"/>
      <c r="E34" s="28"/>
      <c r="F34" s="28"/>
      <c r="G34" s="28"/>
      <c r="H34" s="3"/>
      <c r="I34" s="3"/>
      <c r="J34"/>
      <c r="K34"/>
    </row>
    <row r="35" spans="1:11" ht="51.75" thickBot="1" x14ac:dyDescent="0.25">
      <c r="A35" s="29"/>
      <c r="B35" s="30" t="s">
        <v>30</v>
      </c>
      <c r="C35" s="30" t="s">
        <v>31</v>
      </c>
      <c r="D35" s="30" t="s">
        <v>32</v>
      </c>
      <c r="E35" s="30" t="s">
        <v>33</v>
      </c>
      <c r="F35" s="30" t="s">
        <v>34</v>
      </c>
      <c r="G35" s="30" t="s">
        <v>35</v>
      </c>
      <c r="H35" s="30" t="s">
        <v>36</v>
      </c>
      <c r="I35" s="30" t="s">
        <v>37</v>
      </c>
      <c r="J35" s="30" t="s">
        <v>38</v>
      </c>
      <c r="K35" s="31" t="s">
        <v>39</v>
      </c>
    </row>
    <row r="36" spans="1:11" ht="13.5" thickBot="1" x14ac:dyDescent="0.25">
      <c r="A36" s="32" t="s">
        <v>40</v>
      </c>
      <c r="B36" s="63" t="str">
        <f>I6</f>
        <v>890*</v>
      </c>
      <c r="C36" s="33">
        <f>SUMPRODUCT(C38:C52,B38:B52)/SUM(B38:B52)</f>
        <v>5.8231992516370443</v>
      </c>
      <c r="D36" s="33">
        <f>SUMPRODUCT(D38:D52,B38:B52)/SUM(B38:B52)</f>
        <v>0.73339569691300277</v>
      </c>
      <c r="E36" s="33">
        <f>SUMPRODUCT(E38:E52,B38:B52)/SUM(B38:B52)</f>
        <v>4.2029934518241348</v>
      </c>
      <c r="F36" s="33">
        <f>SUMPRODUCT(F38:F52,B38:B52)/SUM(B38:B52)</f>
        <v>0</v>
      </c>
      <c r="G36" s="33">
        <f>SUMPRODUCT(G38:G52,B38:B52)/SUM(B38:B52)</f>
        <v>3.7558465855940133</v>
      </c>
      <c r="H36" s="33">
        <f>SUMPRODUCT(H38:H52,B38:B52)/SUM(B38:B52)</f>
        <v>0.43311506080449019</v>
      </c>
      <c r="I36" s="110">
        <f>SUMPRODUCT(I38:I52,B38:B52)/SUM(B38:B52)</f>
        <v>13.782039289055191</v>
      </c>
      <c r="J36" s="33">
        <f>SUMPRODUCT(J38:J52,B38:B52)/SUM(B38:B52)</f>
        <v>1.1665107577174929</v>
      </c>
      <c r="K36" s="111">
        <f>SUMPRODUCT(K38:K52,B38:B52)/SUM(B38:B52)</f>
        <v>14.948550046772684</v>
      </c>
    </row>
    <row r="37" spans="1:11" ht="13.5" thickBot="1" x14ac:dyDescent="0.25">
      <c r="A37" s="143" t="s">
        <v>41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5"/>
    </row>
    <row r="38" spans="1:11" x14ac:dyDescent="0.2">
      <c r="A38" s="7" t="s">
        <v>8</v>
      </c>
      <c r="B38" s="37">
        <v>3</v>
      </c>
      <c r="C38" s="37">
        <v>0</v>
      </c>
      <c r="D38" s="37">
        <v>0</v>
      </c>
      <c r="E38" s="37">
        <v>1</v>
      </c>
      <c r="F38" s="37">
        <v>0</v>
      </c>
      <c r="G38" s="37">
        <v>7</v>
      </c>
      <c r="H38" s="37">
        <v>2.6666666666666665</v>
      </c>
      <c r="I38" s="109">
        <v>8</v>
      </c>
      <c r="J38" s="37">
        <v>2.6666666666666665</v>
      </c>
      <c r="K38" s="113">
        <v>10.666666666666666</v>
      </c>
    </row>
    <row r="39" spans="1:11" x14ac:dyDescent="0.2">
      <c r="A39" s="36" t="s">
        <v>9</v>
      </c>
      <c r="B39" s="37">
        <v>7</v>
      </c>
      <c r="C39" s="37">
        <v>1</v>
      </c>
      <c r="D39" s="37">
        <v>1.5714285714285714</v>
      </c>
      <c r="E39" s="37">
        <v>1.2857142857142858</v>
      </c>
      <c r="F39" s="37">
        <v>0</v>
      </c>
      <c r="G39" s="37">
        <v>5.1428571428571432</v>
      </c>
      <c r="H39" s="37">
        <v>0.42857142857142855</v>
      </c>
      <c r="I39" s="109">
        <v>7.4285714285714288</v>
      </c>
      <c r="J39" s="37">
        <v>2</v>
      </c>
      <c r="K39" s="113">
        <v>9.4285714285714288</v>
      </c>
    </row>
    <row r="40" spans="1:11" x14ac:dyDescent="0.2">
      <c r="A40" s="36" t="s">
        <v>10</v>
      </c>
      <c r="B40" s="37">
        <v>14</v>
      </c>
      <c r="C40" s="37">
        <v>5.7857142857142856</v>
      </c>
      <c r="D40" s="37">
        <v>2</v>
      </c>
      <c r="E40" s="37">
        <v>3.2142857142857144</v>
      </c>
      <c r="F40" s="37">
        <v>0</v>
      </c>
      <c r="G40" s="37">
        <v>1.9285714285714286</v>
      </c>
      <c r="H40" s="37">
        <v>0.6428571428571429</v>
      </c>
      <c r="I40" s="109">
        <v>10.928571428571429</v>
      </c>
      <c r="J40" s="37">
        <v>2.6428571428571428</v>
      </c>
      <c r="K40" s="113">
        <v>13.571428571428571</v>
      </c>
    </row>
    <row r="41" spans="1:11" x14ac:dyDescent="0.2">
      <c r="A41" s="36" t="s">
        <v>11</v>
      </c>
      <c r="B41" s="37">
        <v>399</v>
      </c>
      <c r="C41" s="37">
        <v>5.2055137844611528</v>
      </c>
      <c r="D41" s="37">
        <v>0.60401002506265666</v>
      </c>
      <c r="E41" s="37">
        <v>3.3859649122807016</v>
      </c>
      <c r="F41" s="37">
        <v>0</v>
      </c>
      <c r="G41" s="37">
        <v>3.2932330827067671</v>
      </c>
      <c r="H41" s="37">
        <v>0.10776942355889724</v>
      </c>
      <c r="I41" s="109">
        <v>11.884711779448622</v>
      </c>
      <c r="J41" s="37">
        <v>0.71177944862155385</v>
      </c>
      <c r="K41" s="113">
        <v>12.596491228070175</v>
      </c>
    </row>
    <row r="42" spans="1:11" x14ac:dyDescent="0.2">
      <c r="A42" s="36" t="s">
        <v>12</v>
      </c>
      <c r="B42" s="37">
        <v>2</v>
      </c>
      <c r="C42" s="37">
        <v>8.5</v>
      </c>
      <c r="D42" s="37">
        <v>0</v>
      </c>
      <c r="E42" s="37">
        <v>3</v>
      </c>
      <c r="F42" s="37">
        <v>0</v>
      </c>
      <c r="G42" s="37">
        <v>10.5</v>
      </c>
      <c r="H42" s="37">
        <v>0.5</v>
      </c>
      <c r="I42" s="109">
        <v>22</v>
      </c>
      <c r="J42" s="37">
        <v>0.5</v>
      </c>
      <c r="K42" s="113">
        <v>22.5</v>
      </c>
    </row>
    <row r="43" spans="1:11" x14ac:dyDescent="0.2">
      <c r="A43" s="36" t="s">
        <v>13</v>
      </c>
      <c r="B43" s="37">
        <v>12</v>
      </c>
      <c r="C43" s="37">
        <v>9.25</v>
      </c>
      <c r="D43" s="37">
        <v>1.5833333333333333</v>
      </c>
      <c r="E43" s="37">
        <v>3.3333333333333335</v>
      </c>
      <c r="F43" s="37">
        <v>0</v>
      </c>
      <c r="G43" s="37">
        <v>4.833333333333333</v>
      </c>
      <c r="H43" s="37">
        <v>3.5</v>
      </c>
      <c r="I43" s="109">
        <v>17.416666666666668</v>
      </c>
      <c r="J43" s="37">
        <v>5.083333333333333</v>
      </c>
      <c r="K43" s="113">
        <v>22.5</v>
      </c>
    </row>
    <row r="44" spans="1:11" x14ac:dyDescent="0.2">
      <c r="A44" s="36" t="s">
        <v>15</v>
      </c>
      <c r="B44" s="37">
        <v>6</v>
      </c>
      <c r="C44" s="37">
        <v>4.666666666666667</v>
      </c>
      <c r="D44" s="37">
        <v>0</v>
      </c>
      <c r="E44" s="37">
        <v>1</v>
      </c>
      <c r="F44" s="37">
        <v>0</v>
      </c>
      <c r="G44" s="37">
        <v>3.5</v>
      </c>
      <c r="H44" s="37">
        <v>0.16666666666666666</v>
      </c>
      <c r="I44" s="109">
        <v>9.1666666666666661</v>
      </c>
      <c r="J44" s="37">
        <v>0.16666666666666666</v>
      </c>
      <c r="K44" s="113">
        <v>9.3333333333333339</v>
      </c>
    </row>
    <row r="45" spans="1:11" x14ac:dyDescent="0.2">
      <c r="A45" s="36" t="s">
        <v>19</v>
      </c>
      <c r="B45" s="37">
        <v>35</v>
      </c>
      <c r="C45" s="37">
        <v>6</v>
      </c>
      <c r="D45" s="37">
        <v>0.88571428571428568</v>
      </c>
      <c r="E45" s="37">
        <v>3.4285714285714284</v>
      </c>
      <c r="F45" s="37">
        <v>0</v>
      </c>
      <c r="G45" s="37">
        <v>3.8857142857142857</v>
      </c>
      <c r="H45" s="37">
        <v>0.8</v>
      </c>
      <c r="I45" s="109">
        <v>13.314285714285715</v>
      </c>
      <c r="J45" s="37">
        <v>1.6857142857142857</v>
      </c>
      <c r="K45" s="113">
        <v>15</v>
      </c>
    </row>
    <row r="46" spans="1:11" x14ac:dyDescent="0.2">
      <c r="A46" s="36" t="s">
        <v>21</v>
      </c>
      <c r="B46" s="37">
        <v>15</v>
      </c>
      <c r="C46" s="37">
        <v>3.6</v>
      </c>
      <c r="D46" s="37">
        <v>6.6666666666666666E-2</v>
      </c>
      <c r="E46" s="37">
        <v>3.1333333333333333</v>
      </c>
      <c r="F46" s="37">
        <v>0</v>
      </c>
      <c r="G46" s="37">
        <v>2.8666666666666667</v>
      </c>
      <c r="H46" s="37">
        <v>1.1333333333333333</v>
      </c>
      <c r="I46" s="109">
        <v>9.6</v>
      </c>
      <c r="J46" s="37">
        <v>1.2</v>
      </c>
      <c r="K46" s="113">
        <v>10.8</v>
      </c>
    </row>
    <row r="47" spans="1:11" x14ac:dyDescent="0.2">
      <c r="A47" s="36" t="s">
        <v>22</v>
      </c>
      <c r="B47" s="37">
        <v>20</v>
      </c>
      <c r="C47" s="37">
        <v>6.8</v>
      </c>
      <c r="D47" s="37">
        <v>1.6</v>
      </c>
      <c r="E47" s="37">
        <v>1.85</v>
      </c>
      <c r="F47" s="37">
        <v>0</v>
      </c>
      <c r="G47" s="37">
        <v>6.45</v>
      </c>
      <c r="H47" s="37">
        <v>0.6</v>
      </c>
      <c r="I47" s="109">
        <v>15.1</v>
      </c>
      <c r="J47" s="37">
        <v>2.2000000000000002</v>
      </c>
      <c r="K47" s="113">
        <v>17.3</v>
      </c>
    </row>
    <row r="48" spans="1:11" x14ac:dyDescent="0.2">
      <c r="A48" s="36" t="s">
        <v>24</v>
      </c>
      <c r="B48" s="37">
        <v>5</v>
      </c>
      <c r="C48" s="37">
        <v>11.6</v>
      </c>
      <c r="D48" s="37">
        <v>1.6</v>
      </c>
      <c r="E48" s="37">
        <v>10.4</v>
      </c>
      <c r="F48" s="37">
        <v>0</v>
      </c>
      <c r="G48" s="37">
        <v>8.8000000000000007</v>
      </c>
      <c r="H48" s="37">
        <v>0.2</v>
      </c>
      <c r="I48" s="109">
        <v>30.8</v>
      </c>
      <c r="J48" s="37">
        <v>1.8</v>
      </c>
      <c r="K48" s="113">
        <v>32.6</v>
      </c>
    </row>
    <row r="49" spans="1:11" x14ac:dyDescent="0.2">
      <c r="A49" s="36" t="s">
        <v>26</v>
      </c>
      <c r="B49" s="37">
        <v>3</v>
      </c>
      <c r="C49" s="37">
        <v>7.666666666666667</v>
      </c>
      <c r="D49" s="37">
        <v>0</v>
      </c>
      <c r="E49" s="37">
        <v>3.3333333333333335</v>
      </c>
      <c r="F49" s="37">
        <v>0</v>
      </c>
      <c r="G49" s="37">
        <v>5</v>
      </c>
      <c r="H49" s="37">
        <v>0</v>
      </c>
      <c r="I49" s="109">
        <v>16</v>
      </c>
      <c r="J49" s="37">
        <v>0</v>
      </c>
      <c r="K49" s="113">
        <v>16</v>
      </c>
    </row>
    <row r="50" spans="1:11" x14ac:dyDescent="0.2">
      <c r="A50" s="36" t="s">
        <v>27</v>
      </c>
      <c r="B50" s="37">
        <v>6</v>
      </c>
      <c r="C50" s="37">
        <v>4.5</v>
      </c>
      <c r="D50" s="37">
        <v>0</v>
      </c>
      <c r="E50" s="37">
        <v>8.3333333333333339</v>
      </c>
      <c r="F50" s="37">
        <v>0</v>
      </c>
      <c r="G50" s="37">
        <v>2.5</v>
      </c>
      <c r="H50" s="37">
        <v>0.5</v>
      </c>
      <c r="I50" s="109">
        <v>15.333333333333334</v>
      </c>
      <c r="J50" s="37">
        <v>0.5</v>
      </c>
      <c r="K50" s="113">
        <v>15.833333333333334</v>
      </c>
    </row>
    <row r="51" spans="1:11" x14ac:dyDescent="0.2">
      <c r="A51" s="36" t="s">
        <v>28</v>
      </c>
      <c r="B51" s="37">
        <v>537</v>
      </c>
      <c r="C51" s="37">
        <v>6.2383612662942269</v>
      </c>
      <c r="D51" s="37">
        <v>0.76908752327746743</v>
      </c>
      <c r="E51" s="37">
        <v>4.9869646182495346</v>
      </c>
      <c r="F51" s="37">
        <v>0</v>
      </c>
      <c r="G51" s="37">
        <v>3.9571694599627563</v>
      </c>
      <c r="H51" s="37">
        <v>0.54748603351955305</v>
      </c>
      <c r="I51" s="109">
        <v>15.182495344506517</v>
      </c>
      <c r="J51" s="37">
        <v>1.3165735567970205</v>
      </c>
      <c r="K51" s="113">
        <v>16.499068901303538</v>
      </c>
    </row>
    <row r="52" spans="1:11" ht="13.5" thickBot="1" x14ac:dyDescent="0.25">
      <c r="A52" s="38" t="s">
        <v>29</v>
      </c>
      <c r="B52" s="39">
        <v>5</v>
      </c>
      <c r="C52" s="39">
        <v>9.1999999999999993</v>
      </c>
      <c r="D52" s="39">
        <v>0</v>
      </c>
      <c r="E52" s="39">
        <v>7.8</v>
      </c>
      <c r="F52" s="39">
        <v>0</v>
      </c>
      <c r="G52" s="39">
        <v>2</v>
      </c>
      <c r="H52" s="39">
        <v>0.2</v>
      </c>
      <c r="I52" s="107">
        <v>19</v>
      </c>
      <c r="J52" s="39">
        <v>0.2</v>
      </c>
      <c r="K52" s="114">
        <v>19.2</v>
      </c>
    </row>
    <row r="53" spans="1:11" ht="13.5" thickBot="1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2"/>
    </row>
    <row r="54" spans="1:11" ht="13.5" thickBot="1" x14ac:dyDescent="0.25">
      <c r="A54" s="135" t="s">
        <v>42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7"/>
    </row>
    <row r="55" spans="1:11" x14ac:dyDescent="0.2">
      <c r="A55" s="43" t="s">
        <v>43</v>
      </c>
      <c r="B55" s="133">
        <v>12</v>
      </c>
      <c r="C55" s="133">
        <v>5.416666666666667</v>
      </c>
      <c r="D55" s="133">
        <v>0.5</v>
      </c>
      <c r="E55" s="133">
        <v>1</v>
      </c>
      <c r="F55" s="133">
        <v>0</v>
      </c>
      <c r="G55" s="133">
        <v>2.5833333333333335</v>
      </c>
      <c r="H55" s="133">
        <v>0</v>
      </c>
      <c r="I55" s="105">
        <v>9</v>
      </c>
      <c r="J55" s="133">
        <v>0.5</v>
      </c>
      <c r="K55" s="134">
        <v>9.5</v>
      </c>
    </row>
    <row r="56" spans="1:11" x14ac:dyDescent="0.2">
      <c r="A56" s="45" t="s">
        <v>44</v>
      </c>
      <c r="B56" s="46">
        <v>1043</v>
      </c>
      <c r="C56" s="46">
        <v>5.8418024928092045</v>
      </c>
      <c r="D56" s="46">
        <v>0.73825503355704702</v>
      </c>
      <c r="E56" s="46">
        <v>4.2329817833173538</v>
      </c>
      <c r="F56" s="46">
        <v>0</v>
      </c>
      <c r="G56" s="46">
        <v>3.763183125599233</v>
      </c>
      <c r="H56" s="46">
        <v>0.44007670182166825</v>
      </c>
      <c r="I56" s="106">
        <v>13.837967401725791</v>
      </c>
      <c r="J56" s="46">
        <v>1.1783317353787153</v>
      </c>
      <c r="K56" s="116">
        <v>15.016299137104506</v>
      </c>
    </row>
    <row r="57" spans="1:11" ht="13.5" thickBot="1" x14ac:dyDescent="0.25">
      <c r="A57" s="38" t="s">
        <v>45</v>
      </c>
      <c r="B57" s="39">
        <v>14</v>
      </c>
      <c r="C57" s="39">
        <v>4.7857142857142856</v>
      </c>
      <c r="D57" s="39">
        <v>0.5714285714285714</v>
      </c>
      <c r="E57" s="39">
        <v>4.7142857142857144</v>
      </c>
      <c r="F57" s="39">
        <v>0</v>
      </c>
      <c r="G57" s="39">
        <v>4.2142857142857144</v>
      </c>
      <c r="H57" s="39">
        <v>0.2857142857142857</v>
      </c>
      <c r="I57" s="107">
        <v>13.714285714285714</v>
      </c>
      <c r="J57" s="39">
        <v>0.8571428571428571</v>
      </c>
      <c r="K57" s="114">
        <v>14.571428571428571</v>
      </c>
    </row>
    <row r="58" spans="1:11" x14ac:dyDescent="0.2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</row>
  </sheetData>
  <sheetProtection algorithmName="SHA-512" hashValue="t2xp7qQtRgsQH36lz5h7PkiOuUZDcAb6N44vyNIMRqGvySaAHaOC8D22so8Q+HZGv5nsugbczgzOJ9UuKpqYXg==" saltValue="tvrskbU0eZLC7F3K9mTbyA==" spinCount="100000" sheet="1" objects="1" scenarios="1"/>
  <mergeCells count="8">
    <mergeCell ref="A54:K54"/>
    <mergeCell ref="B1:D1"/>
    <mergeCell ref="B4:C4"/>
    <mergeCell ref="D4:E4"/>
    <mergeCell ref="F4:G4"/>
    <mergeCell ref="A37:K37"/>
    <mergeCell ref="A7:I7"/>
    <mergeCell ref="H4:J4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{FDC0F4A7-E7E2-460D-A7A2-16289EE0643F}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{DDDA7EDA-2679-4526-A593-108E747C15CF}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0F4A7-E7E2-460D-A7A2-16289EE06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DDDA7EDA-2679-4526-A593-108E747C1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11BF-C3AA-44C5-ACE8-3A6E402BF5F9}">
  <dimension ref="A1:C16"/>
  <sheetViews>
    <sheetView zoomScale="70" zoomScaleNormal="70" workbookViewId="0">
      <selection activeCell="M27" sqref="M27"/>
    </sheetView>
  </sheetViews>
  <sheetFormatPr defaultRowHeight="15" x14ac:dyDescent="0.25"/>
  <cols>
    <col min="2" max="2" width="13" customWidth="1"/>
    <col min="3" max="3" width="11" customWidth="1"/>
  </cols>
  <sheetData>
    <row r="1" spans="1:3" ht="15.75" thickBot="1" x14ac:dyDescent="0.3">
      <c r="B1" t="s">
        <v>74</v>
      </c>
      <c r="C1" t="s">
        <v>75</v>
      </c>
    </row>
    <row r="2" spans="1:3" x14ac:dyDescent="0.25">
      <c r="A2" s="7" t="s">
        <v>8</v>
      </c>
      <c r="B2" s="109">
        <v>8</v>
      </c>
      <c r="C2" s="113">
        <v>10.666666666666666</v>
      </c>
    </row>
    <row r="3" spans="1:3" x14ac:dyDescent="0.25">
      <c r="A3" s="36" t="s">
        <v>9</v>
      </c>
      <c r="B3" s="109">
        <v>7.4285714285714288</v>
      </c>
      <c r="C3" s="113">
        <v>9.4285714285714288</v>
      </c>
    </row>
    <row r="4" spans="1:3" x14ac:dyDescent="0.25">
      <c r="A4" s="36" t="s">
        <v>10</v>
      </c>
      <c r="B4" s="109">
        <v>10.928571428571429</v>
      </c>
      <c r="C4" s="113">
        <v>13.571428571428571</v>
      </c>
    </row>
    <row r="5" spans="1:3" x14ac:dyDescent="0.25">
      <c r="A5" s="36" t="s">
        <v>11</v>
      </c>
      <c r="B5" s="109">
        <v>11.884711779448622</v>
      </c>
      <c r="C5" s="113">
        <v>12.596491228070175</v>
      </c>
    </row>
    <row r="6" spans="1:3" x14ac:dyDescent="0.25">
      <c r="A6" s="36" t="s">
        <v>12</v>
      </c>
      <c r="B6" s="109">
        <v>22</v>
      </c>
      <c r="C6" s="113">
        <v>22.5</v>
      </c>
    </row>
    <row r="7" spans="1:3" x14ac:dyDescent="0.25">
      <c r="A7" s="36" t="s">
        <v>13</v>
      </c>
      <c r="B7" s="109">
        <v>17.416666666666668</v>
      </c>
      <c r="C7" s="113">
        <v>22.5</v>
      </c>
    </row>
    <row r="8" spans="1:3" x14ac:dyDescent="0.25">
      <c r="A8" s="36" t="s">
        <v>15</v>
      </c>
      <c r="B8" s="109">
        <v>9.1666666666666661</v>
      </c>
      <c r="C8" s="113">
        <v>9.3333333333333339</v>
      </c>
    </row>
    <row r="9" spans="1:3" x14ac:dyDescent="0.25">
      <c r="A9" s="36" t="s">
        <v>19</v>
      </c>
      <c r="B9" s="109">
        <v>13.314285714285715</v>
      </c>
      <c r="C9" s="113">
        <v>15</v>
      </c>
    </row>
    <row r="10" spans="1:3" x14ac:dyDescent="0.25">
      <c r="A10" s="36" t="s">
        <v>21</v>
      </c>
      <c r="B10" s="109">
        <v>9.6</v>
      </c>
      <c r="C10" s="113">
        <v>10.8</v>
      </c>
    </row>
    <row r="11" spans="1:3" x14ac:dyDescent="0.25">
      <c r="A11" s="36" t="s">
        <v>22</v>
      </c>
      <c r="B11" s="109">
        <v>15.1</v>
      </c>
      <c r="C11" s="113">
        <v>17.3</v>
      </c>
    </row>
    <row r="12" spans="1:3" x14ac:dyDescent="0.25">
      <c r="A12" s="36" t="s">
        <v>24</v>
      </c>
      <c r="B12" s="109">
        <v>30.8</v>
      </c>
      <c r="C12" s="113">
        <v>32.6</v>
      </c>
    </row>
    <row r="13" spans="1:3" x14ac:dyDescent="0.25">
      <c r="A13" s="36" t="s">
        <v>26</v>
      </c>
      <c r="B13" s="109">
        <v>16</v>
      </c>
      <c r="C13" s="113">
        <v>16</v>
      </c>
    </row>
    <row r="14" spans="1:3" x14ac:dyDescent="0.25">
      <c r="A14" s="36" t="s">
        <v>27</v>
      </c>
      <c r="B14" s="109">
        <v>15.333333333333334</v>
      </c>
      <c r="C14" s="113">
        <v>15.833333333333334</v>
      </c>
    </row>
    <row r="15" spans="1:3" x14ac:dyDescent="0.25">
      <c r="A15" s="36" t="s">
        <v>28</v>
      </c>
      <c r="B15" s="109">
        <v>15.182495344506517</v>
      </c>
      <c r="C15" s="113">
        <v>16.499068901303538</v>
      </c>
    </row>
    <row r="16" spans="1:3" ht="15.75" thickBot="1" x14ac:dyDescent="0.3">
      <c r="A16" s="38" t="s">
        <v>29</v>
      </c>
      <c r="B16" s="107">
        <v>19</v>
      </c>
      <c r="C16" s="114">
        <v>19.2</v>
      </c>
    </row>
  </sheetData>
  <sheetProtection algorithmName="SHA-512" hashValue="3Td5VUjhDAh+ar3m7Vr2aU9eC96v2CW3RfFtRHDHlvl3fTPaV/Fx6vRdTjLQnkTCAzNawh5/Y3o3m6OnKZGifQ==" saltValue="3Eq09U6IBj7qFueqQEZmQ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104-D908-40B3-BCF3-1C4FCC8A1A24}">
  <dimension ref="A1:R195"/>
  <sheetViews>
    <sheetView tabSelected="1" zoomScale="70" zoomScaleNormal="70" workbookViewId="0">
      <selection activeCell="K3" sqref="K3"/>
    </sheetView>
  </sheetViews>
  <sheetFormatPr defaultRowHeight="15" x14ac:dyDescent="0.25"/>
  <cols>
    <col min="1" max="1" width="54.140625" style="96" customWidth="1"/>
    <col min="2" max="2" width="12" style="96" customWidth="1"/>
    <col min="3" max="3" width="17.7109375" style="96" customWidth="1"/>
    <col min="4" max="4" width="10.5703125" style="96" customWidth="1"/>
    <col min="5" max="5" width="22.140625" style="96" customWidth="1"/>
    <col min="6" max="6" width="11.42578125" style="96" customWidth="1"/>
    <col min="7" max="7" width="17.42578125" style="96" customWidth="1"/>
    <col min="8" max="8" width="11.7109375" style="96" customWidth="1"/>
    <col min="9" max="9" width="16.7109375" style="96" customWidth="1"/>
    <col min="10" max="10" width="15.140625" style="96" customWidth="1"/>
    <col min="11" max="11" width="8.7109375" style="96"/>
  </cols>
  <sheetData>
    <row r="1" spans="1:14" s="1" customFormat="1" ht="15.75" x14ac:dyDescent="0.25">
      <c r="A1" s="85"/>
      <c r="B1" s="152" t="s">
        <v>76</v>
      </c>
      <c r="C1" s="152"/>
      <c r="D1" s="152"/>
      <c r="E1" s="152"/>
      <c r="F1" s="152"/>
      <c r="G1" s="85"/>
      <c r="H1" s="94"/>
      <c r="I1" s="153" t="s">
        <v>95</v>
      </c>
      <c r="J1" s="153"/>
      <c r="K1" s="153"/>
      <c r="L1" s="153"/>
      <c r="M1" s="153"/>
    </row>
    <row r="3" spans="1:14" x14ac:dyDescent="0.25">
      <c r="J3" s="100"/>
      <c r="K3" s="100"/>
      <c r="L3" s="98"/>
      <c r="M3" s="98"/>
      <c r="N3" s="98"/>
    </row>
    <row r="4" spans="1:14" x14ac:dyDescent="0.25">
      <c r="J4" s="100"/>
      <c r="K4" s="100"/>
      <c r="L4" s="98"/>
      <c r="M4" s="98"/>
      <c r="N4" s="98"/>
    </row>
    <row r="131" spans="1:18" hidden="1" x14ac:dyDescent="0.25"/>
    <row r="132" spans="1:18" ht="16.5" customHeight="1" x14ac:dyDescent="0.25"/>
    <row r="133" spans="1:18" ht="15.75" thickBot="1" x14ac:dyDescent="0.3">
      <c r="A133" s="2" t="s">
        <v>92</v>
      </c>
      <c r="B133" s="2"/>
      <c r="C133" s="2"/>
      <c r="D133" s="2"/>
      <c r="E133" s="2"/>
      <c r="F133" s="3"/>
      <c r="G133"/>
      <c r="H133"/>
      <c r="I133"/>
      <c r="J133"/>
      <c r="K133"/>
    </row>
    <row r="134" spans="1:18" s="1" customFormat="1" ht="14.45" customHeight="1" thickBot="1" x14ac:dyDescent="0.25">
      <c r="A134" s="4"/>
      <c r="B134" s="140" t="s">
        <v>1</v>
      </c>
      <c r="C134" s="141"/>
      <c r="D134" s="140" t="s">
        <v>2</v>
      </c>
      <c r="E134" s="141"/>
      <c r="F134" s="140" t="s">
        <v>3</v>
      </c>
      <c r="G134" s="142"/>
      <c r="H134" s="148" t="s">
        <v>4</v>
      </c>
      <c r="I134" s="142"/>
      <c r="J134" s="149"/>
      <c r="K134" s="66"/>
    </row>
    <row r="135" spans="1:18" s="1" customFormat="1" ht="14.1" customHeight="1" thickBot="1" x14ac:dyDescent="0.25">
      <c r="A135" s="80" t="s">
        <v>5</v>
      </c>
      <c r="B135" s="81" t="s">
        <v>6</v>
      </c>
      <c r="C135" s="82" t="s">
        <v>7</v>
      </c>
      <c r="D135" s="82" t="s">
        <v>6</v>
      </c>
      <c r="E135" s="82" t="s">
        <v>7</v>
      </c>
      <c r="F135" s="82" t="s">
        <v>6</v>
      </c>
      <c r="G135" s="83" t="s">
        <v>7</v>
      </c>
      <c r="H135" s="81" t="s">
        <v>6</v>
      </c>
      <c r="I135" s="83" t="s">
        <v>7</v>
      </c>
      <c r="J135" s="79" t="s">
        <v>73</v>
      </c>
      <c r="K135" s="92"/>
      <c r="L135" s="67" t="s">
        <v>71</v>
      </c>
      <c r="M135" s="65"/>
      <c r="N135" s="65"/>
      <c r="O135" s="65"/>
      <c r="P135" s="66"/>
    </row>
    <row r="136" spans="1:18" s="1" customFormat="1" ht="13.5" thickBot="1" x14ac:dyDescent="0.25">
      <c r="A136" s="60" t="s">
        <v>40</v>
      </c>
      <c r="B136" s="86">
        <f>SUM(B138:B159)</f>
        <v>31</v>
      </c>
      <c r="C136" s="63">
        <f t="shared" ref="C136:G136" si="0">SUM(C138:C159)</f>
        <v>12</v>
      </c>
      <c r="D136" s="86">
        <f t="shared" si="0"/>
        <v>4019</v>
      </c>
      <c r="E136" s="63">
        <f t="shared" si="0"/>
        <v>1043</v>
      </c>
      <c r="F136" s="62">
        <f t="shared" si="0"/>
        <v>192</v>
      </c>
      <c r="G136" s="63">
        <f t="shared" si="0"/>
        <v>14</v>
      </c>
      <c r="H136" s="76" t="s">
        <v>93</v>
      </c>
      <c r="I136" s="77" t="s">
        <v>94</v>
      </c>
      <c r="J136" s="84">
        <f>890/3495</f>
        <v>0.25464949928469244</v>
      </c>
      <c r="K136" s="66"/>
    </row>
    <row r="137" spans="1:18" s="1" customFormat="1" ht="13.5" thickBot="1" x14ac:dyDescent="0.25">
      <c r="A137" s="146" t="s">
        <v>69</v>
      </c>
      <c r="B137" s="147"/>
      <c r="C137" s="147"/>
      <c r="D137" s="147"/>
      <c r="E137" s="147"/>
      <c r="F137" s="147"/>
      <c r="G137" s="147"/>
      <c r="H137" s="147"/>
      <c r="I137" s="147"/>
      <c r="J137" s="84"/>
      <c r="K137" s="92"/>
      <c r="L137" s="69" t="s">
        <v>72</v>
      </c>
      <c r="M137" s="68"/>
      <c r="N137" s="68"/>
      <c r="O137" s="68"/>
      <c r="P137" s="68"/>
      <c r="Q137" s="68"/>
      <c r="R137" s="68"/>
    </row>
    <row r="138" spans="1:18" s="1" customFormat="1" ht="12.75" x14ac:dyDescent="0.2">
      <c r="A138" s="7" t="s">
        <v>8</v>
      </c>
      <c r="B138" s="8"/>
      <c r="C138" s="9"/>
      <c r="D138" s="10">
        <v>19</v>
      </c>
      <c r="E138" s="132">
        <v>2</v>
      </c>
      <c r="F138" s="12">
        <v>8</v>
      </c>
      <c r="G138" s="132">
        <v>1</v>
      </c>
      <c r="H138" s="12">
        <f>B138+D138+F138</f>
        <v>27</v>
      </c>
      <c r="I138" s="72">
        <f>C138+E138+G138</f>
        <v>3</v>
      </c>
      <c r="J138" s="84">
        <f t="shared" ref="J138:J159" si="1">I138/H138</f>
        <v>0.1111111111111111</v>
      </c>
      <c r="K138" s="66"/>
    </row>
    <row r="139" spans="1:18" s="1" customFormat="1" ht="12.75" x14ac:dyDescent="0.2">
      <c r="A139" s="13" t="s">
        <v>9</v>
      </c>
      <c r="B139" s="14"/>
      <c r="C139" s="15"/>
      <c r="D139" s="16">
        <v>50</v>
      </c>
      <c r="E139" s="17">
        <v>5</v>
      </c>
      <c r="F139" s="18">
        <v>20</v>
      </c>
      <c r="G139" s="104">
        <v>2</v>
      </c>
      <c r="H139" s="18">
        <f t="shared" ref="H139:I159" si="2">B139+D139+F139</f>
        <v>70</v>
      </c>
      <c r="I139" s="73">
        <f t="shared" si="2"/>
        <v>7</v>
      </c>
      <c r="J139" s="84">
        <f t="shared" si="1"/>
        <v>0.1</v>
      </c>
      <c r="L139" s="150" t="s">
        <v>81</v>
      </c>
      <c r="M139" s="150"/>
      <c r="N139" s="150"/>
      <c r="O139" s="150"/>
      <c r="P139" s="150"/>
      <c r="Q139" s="150"/>
      <c r="R139" s="150"/>
    </row>
    <row r="140" spans="1:18" s="1" customFormat="1" ht="12.75" x14ac:dyDescent="0.2">
      <c r="A140" s="13" t="s">
        <v>10</v>
      </c>
      <c r="B140" s="14"/>
      <c r="C140" s="15"/>
      <c r="D140" s="16">
        <v>55</v>
      </c>
      <c r="E140" s="17">
        <v>14</v>
      </c>
      <c r="F140" s="19"/>
      <c r="G140" s="15"/>
      <c r="H140" s="18">
        <f t="shared" si="2"/>
        <v>55</v>
      </c>
      <c r="I140" s="73">
        <f t="shared" si="2"/>
        <v>14</v>
      </c>
      <c r="J140" s="84">
        <f t="shared" si="1"/>
        <v>0.25454545454545452</v>
      </c>
      <c r="L140" s="150"/>
      <c r="M140" s="150"/>
      <c r="N140" s="150"/>
      <c r="O140" s="150"/>
      <c r="P140" s="150"/>
      <c r="Q140" s="150"/>
      <c r="R140" s="150"/>
    </row>
    <row r="141" spans="1:18" s="1" customFormat="1" ht="12.75" x14ac:dyDescent="0.2">
      <c r="A141" s="13" t="s">
        <v>11</v>
      </c>
      <c r="B141" s="16">
        <v>16</v>
      </c>
      <c r="C141" s="104">
        <v>8</v>
      </c>
      <c r="D141" s="16">
        <v>1161</v>
      </c>
      <c r="E141" s="17">
        <v>391</v>
      </c>
      <c r="F141" s="18">
        <v>14</v>
      </c>
      <c r="G141" s="15">
        <v>0</v>
      </c>
      <c r="H141" s="18">
        <f t="shared" si="2"/>
        <v>1191</v>
      </c>
      <c r="I141" s="73">
        <f t="shared" si="2"/>
        <v>399</v>
      </c>
      <c r="J141" s="84">
        <f t="shared" si="1"/>
        <v>0.33501259445843828</v>
      </c>
      <c r="L141" s="150"/>
      <c r="M141" s="150"/>
      <c r="N141" s="150"/>
      <c r="O141" s="150"/>
      <c r="P141" s="150"/>
      <c r="Q141" s="150"/>
      <c r="R141" s="150"/>
    </row>
    <row r="142" spans="1:18" s="1" customFormat="1" ht="12.75" x14ac:dyDescent="0.2">
      <c r="A142" s="13" t="s">
        <v>12</v>
      </c>
      <c r="B142" s="14"/>
      <c r="C142" s="15"/>
      <c r="D142" s="16">
        <v>23</v>
      </c>
      <c r="E142" s="17">
        <v>2</v>
      </c>
      <c r="F142" s="18">
        <v>2</v>
      </c>
      <c r="G142" s="15">
        <v>0</v>
      </c>
      <c r="H142" s="18">
        <f t="shared" si="2"/>
        <v>25</v>
      </c>
      <c r="I142" s="73">
        <f t="shared" si="2"/>
        <v>2</v>
      </c>
      <c r="J142" s="84">
        <f t="shared" si="1"/>
        <v>0.08</v>
      </c>
      <c r="L142" s="150"/>
      <c r="M142" s="150"/>
      <c r="N142" s="150"/>
      <c r="O142" s="150"/>
      <c r="P142" s="150"/>
      <c r="Q142" s="150"/>
      <c r="R142" s="150"/>
    </row>
    <row r="143" spans="1:18" s="1" customFormat="1" ht="12.75" x14ac:dyDescent="0.2">
      <c r="A143" s="13" t="s">
        <v>13</v>
      </c>
      <c r="B143" s="14"/>
      <c r="C143" s="15"/>
      <c r="D143" s="16">
        <v>97</v>
      </c>
      <c r="E143" s="17">
        <v>12</v>
      </c>
      <c r="F143" s="61">
        <v>1</v>
      </c>
      <c r="G143" s="15">
        <v>0</v>
      </c>
      <c r="H143" s="18">
        <f t="shared" si="2"/>
        <v>98</v>
      </c>
      <c r="I143" s="73">
        <f t="shared" si="2"/>
        <v>12</v>
      </c>
      <c r="J143" s="84">
        <f t="shared" si="1"/>
        <v>0.12244897959183673</v>
      </c>
    </row>
    <row r="144" spans="1:18" s="1" customFormat="1" ht="12.75" x14ac:dyDescent="0.2">
      <c r="A144" s="13" t="s">
        <v>14</v>
      </c>
      <c r="B144" s="14"/>
      <c r="C144" s="15"/>
      <c r="D144" s="16">
        <v>6</v>
      </c>
      <c r="E144" s="15">
        <v>0</v>
      </c>
      <c r="F144" s="18">
        <v>8</v>
      </c>
      <c r="G144" s="15">
        <v>0</v>
      </c>
      <c r="H144" s="18">
        <f t="shared" si="2"/>
        <v>14</v>
      </c>
      <c r="I144" s="88">
        <f t="shared" si="2"/>
        <v>0</v>
      </c>
      <c r="J144" s="84">
        <f t="shared" si="1"/>
        <v>0</v>
      </c>
    </row>
    <row r="145" spans="1:10" s="1" customFormat="1" ht="12.75" x14ac:dyDescent="0.2">
      <c r="A145" s="13" t="s">
        <v>15</v>
      </c>
      <c r="B145" s="14"/>
      <c r="C145" s="15"/>
      <c r="D145" s="16">
        <v>39</v>
      </c>
      <c r="E145" s="17">
        <v>5</v>
      </c>
      <c r="F145" s="61">
        <v>2</v>
      </c>
      <c r="G145" s="104">
        <v>1</v>
      </c>
      <c r="H145" s="61">
        <f t="shared" si="2"/>
        <v>41</v>
      </c>
      <c r="I145" s="73">
        <f t="shared" si="2"/>
        <v>6</v>
      </c>
      <c r="J145" s="84">
        <f t="shared" si="1"/>
        <v>0.14634146341463414</v>
      </c>
    </row>
    <row r="146" spans="1:10" s="1" customFormat="1" ht="12.75" x14ac:dyDescent="0.2">
      <c r="A146" s="13" t="s">
        <v>16</v>
      </c>
      <c r="B146" s="14"/>
      <c r="C146" s="15"/>
      <c r="D146" s="103">
        <v>2</v>
      </c>
      <c r="E146" s="15">
        <v>0</v>
      </c>
      <c r="F146" s="61">
        <v>1</v>
      </c>
      <c r="G146" s="15">
        <v>0</v>
      </c>
      <c r="H146" s="61">
        <f t="shared" si="2"/>
        <v>3</v>
      </c>
      <c r="I146" s="88">
        <f t="shared" si="2"/>
        <v>0</v>
      </c>
      <c r="J146" s="84">
        <f t="shared" si="1"/>
        <v>0</v>
      </c>
    </row>
    <row r="147" spans="1:10" s="1" customFormat="1" ht="12.75" x14ac:dyDescent="0.2">
      <c r="A147" s="13" t="s">
        <v>17</v>
      </c>
      <c r="B147" s="14"/>
      <c r="C147" s="15"/>
      <c r="D147" s="16">
        <v>7</v>
      </c>
      <c r="E147" s="15">
        <v>0</v>
      </c>
      <c r="F147" s="61">
        <v>1</v>
      </c>
      <c r="G147" s="15">
        <v>0</v>
      </c>
      <c r="H147" s="61">
        <f t="shared" si="2"/>
        <v>8</v>
      </c>
      <c r="I147" s="88">
        <f t="shared" si="2"/>
        <v>0</v>
      </c>
      <c r="J147" s="84">
        <f t="shared" si="1"/>
        <v>0</v>
      </c>
    </row>
    <row r="148" spans="1:10" s="1" customFormat="1" ht="12.75" x14ac:dyDescent="0.2">
      <c r="A148" s="13" t="s">
        <v>18</v>
      </c>
      <c r="B148" s="14"/>
      <c r="C148" s="15"/>
      <c r="D148" s="103">
        <v>1</v>
      </c>
      <c r="E148" s="15">
        <v>0</v>
      </c>
      <c r="F148" s="19"/>
      <c r="G148" s="15"/>
      <c r="H148" s="61">
        <f t="shared" si="2"/>
        <v>1</v>
      </c>
      <c r="I148" s="88">
        <f t="shared" si="2"/>
        <v>0</v>
      </c>
      <c r="J148" s="84">
        <f t="shared" si="1"/>
        <v>0</v>
      </c>
    </row>
    <row r="149" spans="1:10" s="1" customFormat="1" ht="12.75" x14ac:dyDescent="0.2">
      <c r="A149" s="13" t="s">
        <v>19</v>
      </c>
      <c r="B149" s="103">
        <v>1</v>
      </c>
      <c r="C149" s="15">
        <v>0</v>
      </c>
      <c r="D149" s="16">
        <v>109</v>
      </c>
      <c r="E149" s="17">
        <v>34</v>
      </c>
      <c r="F149" s="18">
        <v>1</v>
      </c>
      <c r="G149" s="104">
        <v>1</v>
      </c>
      <c r="H149" s="61">
        <f t="shared" si="2"/>
        <v>111</v>
      </c>
      <c r="I149" s="74">
        <f t="shared" si="2"/>
        <v>35</v>
      </c>
      <c r="J149" s="84">
        <f t="shared" si="1"/>
        <v>0.31531531531531531</v>
      </c>
    </row>
    <row r="150" spans="1:10" s="1" customFormat="1" ht="12.75" x14ac:dyDescent="0.2">
      <c r="A150" s="13" t="s">
        <v>20</v>
      </c>
      <c r="B150" s="14"/>
      <c r="C150" s="15"/>
      <c r="D150" s="16">
        <v>1</v>
      </c>
      <c r="E150" s="15">
        <v>0</v>
      </c>
      <c r="F150" s="18">
        <v>1</v>
      </c>
      <c r="G150" s="15">
        <v>0</v>
      </c>
      <c r="H150" s="18">
        <f t="shared" si="2"/>
        <v>2</v>
      </c>
      <c r="I150" s="88">
        <f t="shared" si="2"/>
        <v>0</v>
      </c>
      <c r="J150" s="84">
        <f t="shared" si="1"/>
        <v>0</v>
      </c>
    </row>
    <row r="151" spans="1:10" s="1" customFormat="1" ht="12.75" x14ac:dyDescent="0.2">
      <c r="A151" s="13" t="s">
        <v>21</v>
      </c>
      <c r="B151" s="14"/>
      <c r="C151" s="15"/>
      <c r="D151" s="16">
        <v>68</v>
      </c>
      <c r="E151" s="17">
        <v>13</v>
      </c>
      <c r="F151" s="18">
        <v>21</v>
      </c>
      <c r="G151" s="104">
        <v>2</v>
      </c>
      <c r="H151" s="18">
        <f t="shared" si="2"/>
        <v>89</v>
      </c>
      <c r="I151" s="74">
        <f t="shared" si="2"/>
        <v>15</v>
      </c>
      <c r="J151" s="84">
        <f t="shared" si="1"/>
        <v>0.16853932584269662</v>
      </c>
    </row>
    <row r="152" spans="1:10" s="1" customFormat="1" ht="12.75" x14ac:dyDescent="0.2">
      <c r="A152" s="13" t="s">
        <v>22</v>
      </c>
      <c r="B152" s="103">
        <v>1</v>
      </c>
      <c r="C152" s="15">
        <v>0</v>
      </c>
      <c r="D152" s="16">
        <v>98</v>
      </c>
      <c r="E152" s="17">
        <v>16</v>
      </c>
      <c r="F152" s="18">
        <v>30</v>
      </c>
      <c r="G152" s="104">
        <v>4</v>
      </c>
      <c r="H152" s="18">
        <f t="shared" si="2"/>
        <v>129</v>
      </c>
      <c r="I152" s="74">
        <f t="shared" si="2"/>
        <v>20</v>
      </c>
      <c r="J152" s="84">
        <f t="shared" si="1"/>
        <v>0.15503875968992248</v>
      </c>
    </row>
    <row r="153" spans="1:10" s="1" customFormat="1" ht="12.75" x14ac:dyDescent="0.2">
      <c r="A153" s="13" t="s">
        <v>23</v>
      </c>
      <c r="B153" s="14"/>
      <c r="C153" s="15"/>
      <c r="D153" s="16">
        <v>2</v>
      </c>
      <c r="E153" s="15">
        <v>0</v>
      </c>
      <c r="F153" s="61">
        <v>4</v>
      </c>
      <c r="G153" s="15">
        <v>0</v>
      </c>
      <c r="H153" s="18">
        <f t="shared" si="2"/>
        <v>6</v>
      </c>
      <c r="I153" s="88">
        <f t="shared" si="2"/>
        <v>0</v>
      </c>
      <c r="J153" s="84">
        <f t="shared" si="1"/>
        <v>0</v>
      </c>
    </row>
    <row r="154" spans="1:10" s="1" customFormat="1" ht="12.75" x14ac:dyDescent="0.2">
      <c r="A154" s="13" t="s">
        <v>24</v>
      </c>
      <c r="B154" s="14"/>
      <c r="C154" s="15"/>
      <c r="D154" s="16">
        <v>11</v>
      </c>
      <c r="E154" s="104">
        <v>2</v>
      </c>
      <c r="F154" s="18">
        <v>15</v>
      </c>
      <c r="G154" s="104">
        <v>3</v>
      </c>
      <c r="H154" s="18">
        <f t="shared" si="2"/>
        <v>26</v>
      </c>
      <c r="I154" s="74">
        <f t="shared" si="2"/>
        <v>5</v>
      </c>
      <c r="J154" s="84">
        <f t="shared" si="1"/>
        <v>0.19230769230769232</v>
      </c>
    </row>
    <row r="155" spans="1:10" s="1" customFormat="1" ht="12.75" x14ac:dyDescent="0.2">
      <c r="A155" s="13" t="s">
        <v>25</v>
      </c>
      <c r="B155" s="14"/>
      <c r="C155" s="15"/>
      <c r="D155" s="103">
        <v>4</v>
      </c>
      <c r="E155" s="15">
        <v>0</v>
      </c>
      <c r="F155" s="18">
        <v>7</v>
      </c>
      <c r="G155" s="15">
        <v>0</v>
      </c>
      <c r="H155" s="18">
        <f t="shared" si="2"/>
        <v>11</v>
      </c>
      <c r="I155" s="88">
        <f t="shared" si="2"/>
        <v>0</v>
      </c>
      <c r="J155" s="84">
        <f t="shared" si="1"/>
        <v>0</v>
      </c>
    </row>
    <row r="156" spans="1:10" s="1" customFormat="1" ht="12.75" x14ac:dyDescent="0.2">
      <c r="A156" s="13" t="s">
        <v>26</v>
      </c>
      <c r="B156" s="14"/>
      <c r="C156" s="15"/>
      <c r="D156" s="16">
        <v>144</v>
      </c>
      <c r="E156" s="104">
        <v>3</v>
      </c>
      <c r="F156" s="18">
        <v>29</v>
      </c>
      <c r="G156" s="15">
        <v>0</v>
      </c>
      <c r="H156" s="18">
        <f t="shared" si="2"/>
        <v>173</v>
      </c>
      <c r="I156" s="73">
        <f t="shared" si="2"/>
        <v>3</v>
      </c>
      <c r="J156" s="84">
        <f t="shared" si="1"/>
        <v>1.7341040462427744E-2</v>
      </c>
    </row>
    <row r="157" spans="1:10" s="1" customFormat="1" ht="12.75" x14ac:dyDescent="0.2">
      <c r="A157" s="13" t="s">
        <v>27</v>
      </c>
      <c r="B157" s="103">
        <v>1</v>
      </c>
      <c r="C157" s="104">
        <v>1</v>
      </c>
      <c r="D157" s="16">
        <v>55</v>
      </c>
      <c r="E157" s="17">
        <v>5</v>
      </c>
      <c r="F157" s="18">
        <v>16</v>
      </c>
      <c r="G157" s="15">
        <v>0</v>
      </c>
      <c r="H157" s="18">
        <f t="shared" si="2"/>
        <v>72</v>
      </c>
      <c r="I157" s="73">
        <f t="shared" si="2"/>
        <v>6</v>
      </c>
      <c r="J157" s="84">
        <f t="shared" si="1"/>
        <v>8.3333333333333329E-2</v>
      </c>
    </row>
    <row r="158" spans="1:10" s="1" customFormat="1" ht="12.75" x14ac:dyDescent="0.2">
      <c r="A158" s="13" t="s">
        <v>28</v>
      </c>
      <c r="B158" s="16">
        <v>12</v>
      </c>
      <c r="C158" s="104">
        <v>3</v>
      </c>
      <c r="D158" s="16">
        <v>2031</v>
      </c>
      <c r="E158" s="17">
        <v>534</v>
      </c>
      <c r="F158" s="61">
        <v>4</v>
      </c>
      <c r="G158" s="15">
        <v>0</v>
      </c>
      <c r="H158" s="18">
        <f t="shared" si="2"/>
        <v>2047</v>
      </c>
      <c r="I158" s="73">
        <f t="shared" si="2"/>
        <v>537</v>
      </c>
      <c r="J158" s="84">
        <f t="shared" si="1"/>
        <v>0.26233512457254521</v>
      </c>
    </row>
    <row r="159" spans="1:10" s="1" customFormat="1" ht="13.5" thickBot="1" x14ac:dyDescent="0.25">
      <c r="A159" s="20" t="s">
        <v>29</v>
      </c>
      <c r="B159" s="21"/>
      <c r="C159" s="22"/>
      <c r="D159" s="23">
        <v>36</v>
      </c>
      <c r="E159" s="24">
        <v>5</v>
      </c>
      <c r="F159" s="25">
        <v>7</v>
      </c>
      <c r="G159" s="22">
        <v>0</v>
      </c>
      <c r="H159" s="25">
        <f t="shared" si="2"/>
        <v>43</v>
      </c>
      <c r="I159" s="75">
        <f t="shared" si="2"/>
        <v>5</v>
      </c>
      <c r="J159" s="123">
        <f t="shared" si="1"/>
        <v>0.11627906976744186</v>
      </c>
    </row>
    <row r="160" spans="1:10" s="1" customFormat="1" ht="12.75" hidden="1" x14ac:dyDescent="0.2">
      <c r="D160" s="26"/>
      <c r="E160" s="27"/>
      <c r="J160" s="102">
        <v>1</v>
      </c>
    </row>
    <row r="161" spans="1:11" s="1" customFormat="1" ht="12.75" x14ac:dyDescent="0.2">
      <c r="D161" s="122"/>
      <c r="E161" s="122"/>
      <c r="J161" s="102"/>
    </row>
    <row r="162" spans="1:11" s="1" customFormat="1" ht="12.75" x14ac:dyDescent="0.2"/>
    <row r="163" spans="1:11" s="1" customFormat="1" ht="12.75" x14ac:dyDescent="0.2"/>
    <row r="164" spans="1:11" s="1" customFormat="1" ht="15.75" thickBot="1" x14ac:dyDescent="0.3">
      <c r="A164" s="28" t="s">
        <v>91</v>
      </c>
      <c r="B164" s="28"/>
      <c r="C164" s="28"/>
      <c r="D164" s="28"/>
      <c r="E164" s="28"/>
      <c r="F164" s="28"/>
      <c r="G164" s="28"/>
      <c r="H164" s="3"/>
      <c r="I164" s="3"/>
      <c r="J164"/>
      <c r="K164"/>
    </row>
    <row r="165" spans="1:11" s="1" customFormat="1" ht="64.5" thickBot="1" x14ac:dyDescent="0.25">
      <c r="A165" s="29"/>
      <c r="B165" s="30" t="s">
        <v>30</v>
      </c>
      <c r="C165" s="30" t="s">
        <v>31</v>
      </c>
      <c r="D165" s="30" t="s">
        <v>32</v>
      </c>
      <c r="E165" s="30" t="s">
        <v>33</v>
      </c>
      <c r="F165" s="30" t="s">
        <v>34</v>
      </c>
      <c r="G165" s="30" t="s">
        <v>35</v>
      </c>
      <c r="H165" s="30" t="s">
        <v>36</v>
      </c>
      <c r="I165" s="30" t="s">
        <v>37</v>
      </c>
      <c r="J165" s="30" t="s">
        <v>38</v>
      </c>
      <c r="K165" s="31" t="s">
        <v>39</v>
      </c>
    </row>
    <row r="166" spans="1:11" s="1" customFormat="1" ht="13.5" thickBot="1" x14ac:dyDescent="0.25">
      <c r="A166" s="32" t="s">
        <v>40</v>
      </c>
      <c r="B166" s="63" t="str">
        <f>I136</f>
        <v>890*</v>
      </c>
      <c r="C166" s="33">
        <f>SUMPRODUCT(C168:C182,B168:B182)/SUM(B168:B182)</f>
        <v>5.8231992516370443</v>
      </c>
      <c r="D166" s="33">
        <f>SUMPRODUCT(D168:D182,B168:B182)/SUM(B168:B182)</f>
        <v>0.73339569691300277</v>
      </c>
      <c r="E166" s="33">
        <f>SUMPRODUCT(E168:E182,B168:B182)/SUM(B168:B182)</f>
        <v>4.2029934518241348</v>
      </c>
      <c r="F166" s="33">
        <f>SUMPRODUCT(F168:F182,B168:B182)/SUM(B168:B182)</f>
        <v>0</v>
      </c>
      <c r="G166" s="33">
        <f>SUMPRODUCT(G168:G182,B168:B182)/SUM(B168:B182)</f>
        <v>3.7558465855940133</v>
      </c>
      <c r="H166" s="33">
        <f>SUMPRODUCT(H168:H182,B168:B182)/SUM(B168:B182)</f>
        <v>0.43311506080449019</v>
      </c>
      <c r="I166" s="110">
        <f>SUMPRODUCT(I168:I182,B168:B182)/SUM(B168:B182)</f>
        <v>13.782039289055191</v>
      </c>
      <c r="J166" s="33">
        <f>SUMPRODUCT(J168:J182,B168:B182)/SUM(B168:B182)</f>
        <v>1.1665107577174929</v>
      </c>
      <c r="K166" s="111">
        <f>SUMPRODUCT(K168:K182,B168:B182)/SUM(B168:B182)</f>
        <v>14.948550046772684</v>
      </c>
    </row>
    <row r="167" spans="1:11" s="1" customFormat="1" ht="13.5" thickBot="1" x14ac:dyDescent="0.25">
      <c r="A167" s="143" t="s">
        <v>41</v>
      </c>
      <c r="B167" s="144"/>
      <c r="C167" s="144"/>
      <c r="D167" s="144"/>
      <c r="E167" s="144"/>
      <c r="F167" s="144"/>
      <c r="G167" s="144"/>
      <c r="H167" s="144"/>
      <c r="I167" s="144"/>
      <c r="J167" s="144"/>
      <c r="K167" s="145"/>
    </row>
    <row r="168" spans="1:11" s="1" customFormat="1" ht="12.75" x14ac:dyDescent="0.2">
      <c r="A168" s="7" t="s">
        <v>8</v>
      </c>
      <c r="B168" s="37">
        <v>3</v>
      </c>
      <c r="C168" s="37">
        <v>0</v>
      </c>
      <c r="D168" s="37">
        <v>0</v>
      </c>
      <c r="E168" s="37">
        <v>1</v>
      </c>
      <c r="F168" s="37">
        <v>0</v>
      </c>
      <c r="G168" s="37">
        <v>7</v>
      </c>
      <c r="H168" s="37">
        <v>2.6666666666666665</v>
      </c>
      <c r="I168" s="109">
        <v>8</v>
      </c>
      <c r="J168" s="37">
        <v>2.6666666666666665</v>
      </c>
      <c r="K168" s="113">
        <v>10.666666666666666</v>
      </c>
    </row>
    <row r="169" spans="1:11" s="1" customFormat="1" ht="12.75" x14ac:dyDescent="0.2">
      <c r="A169" s="36" t="s">
        <v>9</v>
      </c>
      <c r="B169" s="37">
        <v>7</v>
      </c>
      <c r="C169" s="37">
        <v>1</v>
      </c>
      <c r="D169" s="37">
        <v>1.5714285714285714</v>
      </c>
      <c r="E169" s="37">
        <v>1.2857142857142858</v>
      </c>
      <c r="F169" s="37">
        <v>0</v>
      </c>
      <c r="G169" s="37">
        <v>5.1428571428571432</v>
      </c>
      <c r="H169" s="37">
        <v>0.42857142857142855</v>
      </c>
      <c r="I169" s="109">
        <v>7.4285714285714288</v>
      </c>
      <c r="J169" s="37">
        <v>2</v>
      </c>
      <c r="K169" s="113">
        <v>9.4285714285714288</v>
      </c>
    </row>
    <row r="170" spans="1:11" s="1" customFormat="1" ht="12.75" x14ac:dyDescent="0.2">
      <c r="A170" s="36" t="s">
        <v>10</v>
      </c>
      <c r="B170" s="37">
        <v>14</v>
      </c>
      <c r="C170" s="37">
        <v>5.7857142857142856</v>
      </c>
      <c r="D170" s="37">
        <v>2</v>
      </c>
      <c r="E170" s="37">
        <v>3.2142857142857144</v>
      </c>
      <c r="F170" s="37">
        <v>0</v>
      </c>
      <c r="G170" s="37">
        <v>1.9285714285714286</v>
      </c>
      <c r="H170" s="37">
        <v>0.6428571428571429</v>
      </c>
      <c r="I170" s="109">
        <v>10.928571428571429</v>
      </c>
      <c r="J170" s="37">
        <v>2.6428571428571428</v>
      </c>
      <c r="K170" s="113">
        <v>13.571428571428571</v>
      </c>
    </row>
    <row r="171" spans="1:11" s="1" customFormat="1" ht="12.75" x14ac:dyDescent="0.2">
      <c r="A171" s="36" t="s">
        <v>11</v>
      </c>
      <c r="B171" s="37">
        <v>399</v>
      </c>
      <c r="C171" s="37">
        <v>5.2055137844611528</v>
      </c>
      <c r="D171" s="37">
        <v>0.60401002506265666</v>
      </c>
      <c r="E171" s="37">
        <v>3.3859649122807016</v>
      </c>
      <c r="F171" s="37">
        <v>0</v>
      </c>
      <c r="G171" s="37">
        <v>3.2932330827067671</v>
      </c>
      <c r="H171" s="37">
        <v>0.10776942355889724</v>
      </c>
      <c r="I171" s="109">
        <v>11.884711779448622</v>
      </c>
      <c r="J171" s="37">
        <v>0.71177944862155385</v>
      </c>
      <c r="K171" s="113">
        <v>12.596491228070175</v>
      </c>
    </row>
    <row r="172" spans="1:11" s="1" customFormat="1" ht="12.75" x14ac:dyDescent="0.2">
      <c r="A172" s="36" t="s">
        <v>12</v>
      </c>
      <c r="B172" s="37">
        <v>2</v>
      </c>
      <c r="C172" s="37">
        <v>8.5</v>
      </c>
      <c r="D172" s="37">
        <v>0</v>
      </c>
      <c r="E172" s="37">
        <v>3</v>
      </c>
      <c r="F172" s="37">
        <v>0</v>
      </c>
      <c r="G172" s="37">
        <v>10.5</v>
      </c>
      <c r="H172" s="37">
        <v>0.5</v>
      </c>
      <c r="I172" s="109">
        <v>22</v>
      </c>
      <c r="J172" s="37">
        <v>0.5</v>
      </c>
      <c r="K172" s="113">
        <v>22.5</v>
      </c>
    </row>
    <row r="173" spans="1:11" s="1" customFormat="1" ht="12.75" x14ac:dyDescent="0.2">
      <c r="A173" s="36" t="s">
        <v>13</v>
      </c>
      <c r="B173" s="37">
        <v>12</v>
      </c>
      <c r="C173" s="37">
        <v>9.25</v>
      </c>
      <c r="D173" s="37">
        <v>1.5833333333333333</v>
      </c>
      <c r="E173" s="37">
        <v>3.3333333333333335</v>
      </c>
      <c r="F173" s="37">
        <v>0</v>
      </c>
      <c r="G173" s="37">
        <v>4.833333333333333</v>
      </c>
      <c r="H173" s="37">
        <v>3.5</v>
      </c>
      <c r="I173" s="109">
        <v>17.416666666666668</v>
      </c>
      <c r="J173" s="37">
        <v>5.083333333333333</v>
      </c>
      <c r="K173" s="113">
        <v>22.5</v>
      </c>
    </row>
    <row r="174" spans="1:11" s="1" customFormat="1" ht="12.75" x14ac:dyDescent="0.2">
      <c r="A174" s="36" t="s">
        <v>15</v>
      </c>
      <c r="B174" s="37">
        <v>6</v>
      </c>
      <c r="C174" s="37">
        <v>4.666666666666667</v>
      </c>
      <c r="D174" s="37">
        <v>0</v>
      </c>
      <c r="E174" s="37">
        <v>1</v>
      </c>
      <c r="F174" s="37">
        <v>0</v>
      </c>
      <c r="G174" s="37">
        <v>3.5</v>
      </c>
      <c r="H174" s="37">
        <v>0.16666666666666666</v>
      </c>
      <c r="I174" s="109">
        <v>9.1666666666666661</v>
      </c>
      <c r="J174" s="37">
        <v>0.16666666666666666</v>
      </c>
      <c r="K174" s="113">
        <v>9.3333333333333339</v>
      </c>
    </row>
    <row r="175" spans="1:11" s="1" customFormat="1" ht="12.75" x14ac:dyDescent="0.2">
      <c r="A175" s="36" t="s">
        <v>19</v>
      </c>
      <c r="B175" s="37">
        <v>35</v>
      </c>
      <c r="C175" s="37">
        <v>6</v>
      </c>
      <c r="D175" s="37">
        <v>0.88571428571428568</v>
      </c>
      <c r="E175" s="37">
        <v>3.4285714285714284</v>
      </c>
      <c r="F175" s="37">
        <v>0</v>
      </c>
      <c r="G175" s="37">
        <v>3.8857142857142857</v>
      </c>
      <c r="H175" s="37">
        <v>0.8</v>
      </c>
      <c r="I175" s="109">
        <v>13.314285714285715</v>
      </c>
      <c r="J175" s="37">
        <v>1.6857142857142857</v>
      </c>
      <c r="K175" s="113">
        <v>15</v>
      </c>
    </row>
    <row r="176" spans="1:11" s="1" customFormat="1" ht="12.75" x14ac:dyDescent="0.2">
      <c r="A176" s="36" t="s">
        <v>21</v>
      </c>
      <c r="B176" s="37">
        <v>15</v>
      </c>
      <c r="C176" s="37">
        <v>3.6</v>
      </c>
      <c r="D176" s="37">
        <v>6.6666666666666666E-2</v>
      </c>
      <c r="E176" s="37">
        <v>3.1333333333333333</v>
      </c>
      <c r="F176" s="37">
        <v>0</v>
      </c>
      <c r="G176" s="37">
        <v>2.8666666666666667</v>
      </c>
      <c r="H176" s="37">
        <v>1.1333333333333333</v>
      </c>
      <c r="I176" s="109">
        <v>9.6</v>
      </c>
      <c r="J176" s="37">
        <v>1.2</v>
      </c>
      <c r="K176" s="113">
        <v>10.8</v>
      </c>
    </row>
    <row r="177" spans="1:11" s="1" customFormat="1" ht="12.75" x14ac:dyDescent="0.2">
      <c r="A177" s="36" t="s">
        <v>22</v>
      </c>
      <c r="B177" s="37">
        <v>20</v>
      </c>
      <c r="C177" s="37">
        <v>6.8</v>
      </c>
      <c r="D177" s="37">
        <v>1.6</v>
      </c>
      <c r="E177" s="37">
        <v>1.85</v>
      </c>
      <c r="F177" s="37">
        <v>0</v>
      </c>
      <c r="G177" s="37">
        <v>6.45</v>
      </c>
      <c r="H177" s="37">
        <v>0.6</v>
      </c>
      <c r="I177" s="109">
        <v>15.1</v>
      </c>
      <c r="J177" s="37">
        <v>2.2000000000000002</v>
      </c>
      <c r="K177" s="113">
        <v>17.3</v>
      </c>
    </row>
    <row r="178" spans="1:11" s="1" customFormat="1" ht="12.75" x14ac:dyDescent="0.2">
      <c r="A178" s="36" t="s">
        <v>24</v>
      </c>
      <c r="B178" s="37">
        <v>5</v>
      </c>
      <c r="C178" s="37">
        <v>11.6</v>
      </c>
      <c r="D178" s="37">
        <v>1.6</v>
      </c>
      <c r="E178" s="37">
        <v>10.4</v>
      </c>
      <c r="F178" s="37">
        <v>0</v>
      </c>
      <c r="G178" s="37">
        <v>8.8000000000000007</v>
      </c>
      <c r="H178" s="37">
        <v>0.2</v>
      </c>
      <c r="I178" s="109">
        <v>30.8</v>
      </c>
      <c r="J178" s="37">
        <v>1.8</v>
      </c>
      <c r="K178" s="113">
        <v>32.6</v>
      </c>
    </row>
    <row r="179" spans="1:11" s="1" customFormat="1" ht="12.75" x14ac:dyDescent="0.2">
      <c r="A179" s="36" t="s">
        <v>26</v>
      </c>
      <c r="B179" s="37">
        <v>3</v>
      </c>
      <c r="C179" s="37">
        <v>7.666666666666667</v>
      </c>
      <c r="D179" s="37">
        <v>0</v>
      </c>
      <c r="E179" s="37">
        <v>3.3333333333333335</v>
      </c>
      <c r="F179" s="37">
        <v>0</v>
      </c>
      <c r="G179" s="37">
        <v>5</v>
      </c>
      <c r="H179" s="37">
        <v>0</v>
      </c>
      <c r="I179" s="109">
        <v>16</v>
      </c>
      <c r="J179" s="37">
        <v>0</v>
      </c>
      <c r="K179" s="113">
        <v>16</v>
      </c>
    </row>
    <row r="180" spans="1:11" s="1" customFormat="1" ht="12.75" x14ac:dyDescent="0.2">
      <c r="A180" s="36" t="s">
        <v>27</v>
      </c>
      <c r="B180" s="37">
        <v>6</v>
      </c>
      <c r="C180" s="37">
        <v>4.5</v>
      </c>
      <c r="D180" s="37">
        <v>0</v>
      </c>
      <c r="E180" s="37">
        <v>8.3333333333333339</v>
      </c>
      <c r="F180" s="37">
        <v>0</v>
      </c>
      <c r="G180" s="37">
        <v>2.5</v>
      </c>
      <c r="H180" s="37">
        <v>0.5</v>
      </c>
      <c r="I180" s="109">
        <v>15.333333333333334</v>
      </c>
      <c r="J180" s="37">
        <v>0.5</v>
      </c>
      <c r="K180" s="113">
        <v>15.833333333333334</v>
      </c>
    </row>
    <row r="181" spans="1:11" s="1" customFormat="1" ht="12.75" x14ac:dyDescent="0.2">
      <c r="A181" s="36" t="s">
        <v>28</v>
      </c>
      <c r="B181" s="37">
        <v>537</v>
      </c>
      <c r="C181" s="37">
        <v>6.2383612662942269</v>
      </c>
      <c r="D181" s="37">
        <v>0.76908752327746743</v>
      </c>
      <c r="E181" s="37">
        <v>4.9869646182495346</v>
      </c>
      <c r="F181" s="37">
        <v>0</v>
      </c>
      <c r="G181" s="37">
        <v>3.9571694599627563</v>
      </c>
      <c r="H181" s="37">
        <v>0.54748603351955305</v>
      </c>
      <c r="I181" s="109">
        <v>15.182495344506517</v>
      </c>
      <c r="J181" s="37">
        <v>1.3165735567970205</v>
      </c>
      <c r="K181" s="113">
        <v>16.499068901303538</v>
      </c>
    </row>
    <row r="182" spans="1:11" s="1" customFormat="1" ht="13.5" thickBot="1" x14ac:dyDescent="0.25">
      <c r="A182" s="38" t="s">
        <v>29</v>
      </c>
      <c r="B182" s="39">
        <v>5</v>
      </c>
      <c r="C182" s="39">
        <v>9.1999999999999993</v>
      </c>
      <c r="D182" s="39">
        <v>0</v>
      </c>
      <c r="E182" s="39">
        <v>7.8</v>
      </c>
      <c r="F182" s="39">
        <v>0</v>
      </c>
      <c r="G182" s="39">
        <v>2</v>
      </c>
      <c r="H182" s="39">
        <v>0.2</v>
      </c>
      <c r="I182" s="107">
        <v>19</v>
      </c>
      <c r="J182" s="39">
        <v>0.2</v>
      </c>
      <c r="K182" s="114">
        <v>19.2</v>
      </c>
    </row>
    <row r="183" spans="1:11" s="1" customFormat="1" ht="13.5" thickBot="1" x14ac:dyDescent="0.25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1:11" s="1" customFormat="1" ht="13.5" thickBot="1" x14ac:dyDescent="0.25">
      <c r="A184" s="135" t="s">
        <v>42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7"/>
    </row>
    <row r="185" spans="1:11" s="1" customFormat="1" ht="12.75" x14ac:dyDescent="0.2">
      <c r="A185" s="43" t="s">
        <v>43</v>
      </c>
      <c r="B185" s="133">
        <v>12</v>
      </c>
      <c r="C185" s="133">
        <v>5.416666666666667</v>
      </c>
      <c r="D185" s="133">
        <v>0.5</v>
      </c>
      <c r="E185" s="133">
        <v>1</v>
      </c>
      <c r="F185" s="133">
        <v>0</v>
      </c>
      <c r="G185" s="133">
        <v>2.5833333333333335</v>
      </c>
      <c r="H185" s="133">
        <v>0</v>
      </c>
      <c r="I185" s="105">
        <v>9</v>
      </c>
      <c r="J185" s="133">
        <v>0.5</v>
      </c>
      <c r="K185" s="134">
        <v>9.5</v>
      </c>
    </row>
    <row r="186" spans="1:11" s="1" customFormat="1" ht="12.75" x14ac:dyDescent="0.2">
      <c r="A186" s="45" t="s">
        <v>44</v>
      </c>
      <c r="B186" s="46">
        <v>1043</v>
      </c>
      <c r="C186" s="46">
        <v>5.8418024928092045</v>
      </c>
      <c r="D186" s="46">
        <v>0.73825503355704702</v>
      </c>
      <c r="E186" s="46">
        <v>4.2329817833173538</v>
      </c>
      <c r="F186" s="46">
        <v>0</v>
      </c>
      <c r="G186" s="46">
        <v>3.763183125599233</v>
      </c>
      <c r="H186" s="46">
        <v>0.44007670182166825</v>
      </c>
      <c r="I186" s="106">
        <v>13.837967401725791</v>
      </c>
      <c r="J186" s="46">
        <v>1.1783317353787153</v>
      </c>
      <c r="K186" s="116">
        <v>15.016299137104506</v>
      </c>
    </row>
    <row r="187" spans="1:11" s="1" customFormat="1" ht="13.5" thickBot="1" x14ac:dyDescent="0.25">
      <c r="A187" s="38" t="s">
        <v>45</v>
      </c>
      <c r="B187" s="39">
        <v>14</v>
      </c>
      <c r="C187" s="39">
        <v>4.7857142857142856</v>
      </c>
      <c r="D187" s="39">
        <v>0.5714285714285714</v>
      </c>
      <c r="E187" s="39">
        <v>4.7142857142857144</v>
      </c>
      <c r="F187" s="39">
        <v>0</v>
      </c>
      <c r="G187" s="39">
        <v>4.2142857142857144</v>
      </c>
      <c r="H187" s="39">
        <v>0.2857142857142857</v>
      </c>
      <c r="I187" s="107">
        <v>13.714285714285714</v>
      </c>
      <c r="J187" s="39">
        <v>0.8571428571428571</v>
      </c>
      <c r="K187" s="114">
        <v>14.571428571428571</v>
      </c>
    </row>
    <row r="188" spans="1:11" ht="16.5" customHeight="1" x14ac:dyDescent="0.25"/>
    <row r="189" spans="1:11" ht="16.5" customHeight="1" x14ac:dyDescent="0.25"/>
    <row r="192" spans="1:11" ht="14.45" customHeight="1" x14ac:dyDescent="0.25">
      <c r="A192" s="151" t="s">
        <v>78</v>
      </c>
      <c r="B192" s="100"/>
      <c r="C192" s="100"/>
      <c r="D192" s="100"/>
      <c r="E192" s="100"/>
    </row>
    <row r="193" spans="1:5" x14ac:dyDescent="0.25">
      <c r="A193" s="151"/>
      <c r="B193" s="100"/>
      <c r="C193" s="100"/>
      <c r="D193" s="100"/>
      <c r="E193" s="100"/>
    </row>
    <row r="195" spans="1:5" x14ac:dyDescent="0.25">
      <c r="A195" s="99" t="s">
        <v>79</v>
      </c>
    </row>
  </sheetData>
  <sheetProtection algorithmName="SHA-512" hashValue="ULSF8SUh1uTfzMXKOiWDPemHp4HAzBRDOSL2SN6IBJCxiGosm3yPVqgz5/eqwTCaSwCUxSRQMbMPMEIlrwJ/Zg==" saltValue="XBbljLdgF2tFWJMIVO9Yqw==" spinCount="100000" sheet="1" objects="1" scenarios="1"/>
  <mergeCells count="11">
    <mergeCell ref="A167:K167"/>
    <mergeCell ref="A184:K184"/>
    <mergeCell ref="L139:R142"/>
    <mergeCell ref="A192:A193"/>
    <mergeCell ref="B1:F1"/>
    <mergeCell ref="I1:M1"/>
    <mergeCell ref="B134:C134"/>
    <mergeCell ref="D134:E134"/>
    <mergeCell ref="F134:G134"/>
    <mergeCell ref="H134:J134"/>
    <mergeCell ref="A137:I137"/>
  </mergeCells>
  <conditionalFormatting sqref="J136:J15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{D607935C-013D-4575-B947-E508C14AA8C7}</x14:id>
        </ext>
      </extLst>
    </cfRule>
  </conditionalFormatting>
  <conditionalFormatting sqref="J136:J16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{7F5878C2-7B56-417F-A67B-F2F259F0E24A}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07935C-013D-4575-B947-E508C14AA8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J136:J159</xm:sqref>
        </x14:conditionalFormatting>
        <x14:conditionalFormatting xmlns:xm="http://schemas.microsoft.com/office/excel/2006/main">
          <x14:cfRule type="dataBar" id="{7F5878C2-7B56-417F-A67B-F2F259F0E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J136:J160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2D09-5A07-4B9E-A6D6-7BC05A24386C}">
  <dimension ref="A1:S200"/>
  <sheetViews>
    <sheetView zoomScale="70" zoomScaleNormal="70" workbookViewId="0">
      <selection activeCell="N11" sqref="N11"/>
    </sheetView>
  </sheetViews>
  <sheetFormatPr defaultRowHeight="15" x14ac:dyDescent="0.25"/>
  <cols>
    <col min="1" max="1" width="54.140625" style="96" customWidth="1"/>
    <col min="2" max="2" width="12" style="96" customWidth="1"/>
    <col min="3" max="3" width="17.7109375" style="96" customWidth="1"/>
    <col min="4" max="4" width="10.5703125" style="96" customWidth="1"/>
    <col min="5" max="5" width="22.140625" style="96" customWidth="1"/>
    <col min="6" max="6" width="11.42578125" style="96" customWidth="1"/>
    <col min="7" max="7" width="17.42578125" style="96" customWidth="1"/>
    <col min="8" max="8" width="11.7109375" style="96" customWidth="1"/>
    <col min="9" max="9" width="16.7109375" style="96" customWidth="1"/>
    <col min="10" max="10" width="16.5703125" style="96" customWidth="1"/>
    <col min="11" max="11" width="8.7109375" style="96"/>
  </cols>
  <sheetData>
    <row r="1" spans="2:14" s="1" customFormat="1" ht="15.75" x14ac:dyDescent="0.25">
      <c r="B1" s="152" t="s">
        <v>76</v>
      </c>
      <c r="C1" s="152"/>
      <c r="D1" s="152"/>
      <c r="E1" s="152"/>
      <c r="F1" s="152"/>
      <c r="H1" s="127"/>
      <c r="I1" s="153" t="s">
        <v>82</v>
      </c>
      <c r="J1" s="153"/>
      <c r="K1" s="153"/>
      <c r="L1" s="153"/>
      <c r="M1" s="153"/>
    </row>
    <row r="3" spans="2:14" x14ac:dyDescent="0.25">
      <c r="J3" s="99"/>
      <c r="K3" s="99"/>
      <c r="L3" s="128"/>
      <c r="M3" s="128"/>
      <c r="N3" s="128"/>
    </row>
    <row r="4" spans="2:14" x14ac:dyDescent="0.25">
      <c r="J4" s="99"/>
      <c r="K4" s="99"/>
      <c r="L4" s="128"/>
      <c r="M4" s="128"/>
      <c r="N4" s="128"/>
    </row>
    <row r="131" spans="1:19" hidden="1" x14ac:dyDescent="0.25"/>
    <row r="132" spans="1:19" ht="16.5" customHeight="1" x14ac:dyDescent="0.25"/>
    <row r="133" spans="1:19" ht="16.5" customHeight="1" x14ac:dyDescent="0.25"/>
    <row r="134" spans="1:19" ht="16.5" customHeight="1" x14ac:dyDescent="0.25"/>
    <row r="137" spans="1:19" ht="15.75" thickBot="1" x14ac:dyDescent="0.3">
      <c r="A137" s="2" t="s">
        <v>83</v>
      </c>
      <c r="B137" s="2"/>
      <c r="C137" s="2"/>
      <c r="D137" s="2"/>
      <c r="E137" s="2"/>
      <c r="F137" s="3"/>
      <c r="G137"/>
      <c r="H137"/>
      <c r="I137"/>
      <c r="J137"/>
    </row>
    <row r="138" spans="1:19" ht="15.75" thickBot="1" x14ac:dyDescent="0.3">
      <c r="A138" s="4"/>
      <c r="B138" s="140" t="s">
        <v>1</v>
      </c>
      <c r="C138" s="141"/>
      <c r="D138" s="140" t="s">
        <v>2</v>
      </c>
      <c r="E138" s="141"/>
      <c r="F138" s="140" t="s">
        <v>3</v>
      </c>
      <c r="G138" s="142"/>
      <c r="H138" s="148" t="s">
        <v>4</v>
      </c>
      <c r="I138" s="142"/>
      <c r="J138" s="149"/>
      <c r="K138" s="1"/>
      <c r="L138" s="1"/>
      <c r="M138" s="1"/>
      <c r="N138" s="1"/>
      <c r="O138" s="1"/>
    </row>
    <row r="139" spans="1:19" ht="15.75" thickBot="1" x14ac:dyDescent="0.3">
      <c r="A139" s="80" t="s">
        <v>5</v>
      </c>
      <c r="B139" s="81" t="s">
        <v>6</v>
      </c>
      <c r="C139" s="82" t="s">
        <v>7</v>
      </c>
      <c r="D139" s="82" t="s">
        <v>6</v>
      </c>
      <c r="E139" s="82" t="s">
        <v>7</v>
      </c>
      <c r="F139" s="82" t="s">
        <v>6</v>
      </c>
      <c r="G139" s="83" t="s">
        <v>7</v>
      </c>
      <c r="H139" s="81" t="s">
        <v>6</v>
      </c>
      <c r="I139" s="83" t="s">
        <v>7</v>
      </c>
      <c r="J139" s="79" t="s">
        <v>73</v>
      </c>
      <c r="K139" s="129"/>
      <c r="L139" s="67" t="s">
        <v>71</v>
      </c>
      <c r="M139" s="65"/>
      <c r="N139" s="65"/>
      <c r="O139" s="65"/>
    </row>
    <row r="140" spans="1:19" ht="15.75" thickBot="1" x14ac:dyDescent="0.3">
      <c r="A140" s="60" t="s">
        <v>40</v>
      </c>
      <c r="B140" s="86">
        <f>SUM(B142:B163)</f>
        <v>48</v>
      </c>
      <c r="C140" s="63">
        <f t="shared" ref="C140:G140" si="0">SUM(C142:C163)</f>
        <v>23</v>
      </c>
      <c r="D140" s="86">
        <f t="shared" si="0"/>
        <v>6988</v>
      </c>
      <c r="E140" s="63">
        <f t="shared" si="0"/>
        <v>2396</v>
      </c>
      <c r="F140" s="62">
        <f t="shared" si="0"/>
        <v>368</v>
      </c>
      <c r="G140" s="63">
        <f t="shared" si="0"/>
        <v>53</v>
      </c>
      <c r="H140" s="76" t="s">
        <v>87</v>
      </c>
      <c r="I140" s="77" t="s">
        <v>88</v>
      </c>
      <c r="J140" s="84">
        <f>2049/6076</f>
        <v>0.33722843976300199</v>
      </c>
      <c r="K140" s="1"/>
      <c r="L140" s="1"/>
      <c r="M140" s="1"/>
      <c r="N140" s="1"/>
      <c r="O140" s="1"/>
    </row>
    <row r="141" spans="1:19" ht="15.75" thickBot="1" x14ac:dyDescent="0.3">
      <c r="A141" s="146" t="s">
        <v>69</v>
      </c>
      <c r="B141" s="147"/>
      <c r="C141" s="147"/>
      <c r="D141" s="147"/>
      <c r="E141" s="147"/>
      <c r="F141" s="147"/>
      <c r="G141" s="147"/>
      <c r="H141" s="147"/>
      <c r="I141" s="147"/>
      <c r="J141" s="84"/>
      <c r="K141" s="129"/>
      <c r="L141" s="69" t="s">
        <v>72</v>
      </c>
      <c r="M141" s="68"/>
      <c r="N141" s="68"/>
      <c r="O141" s="68"/>
      <c r="P141" s="95"/>
      <c r="Q141" s="95"/>
      <c r="R141" s="95"/>
      <c r="S141" s="95"/>
    </row>
    <row r="142" spans="1:19" x14ac:dyDescent="0.25">
      <c r="A142" s="7" t="s">
        <v>8</v>
      </c>
      <c r="B142" s="8"/>
      <c r="C142" s="9"/>
      <c r="D142" s="10">
        <v>22</v>
      </c>
      <c r="E142" s="11">
        <v>6</v>
      </c>
      <c r="F142" s="12">
        <v>18</v>
      </c>
      <c r="G142" s="11">
        <v>1</v>
      </c>
      <c r="H142" s="12">
        <v>40</v>
      </c>
      <c r="I142" s="72">
        <f>C142+E142+G142</f>
        <v>7</v>
      </c>
      <c r="J142" s="84">
        <f t="shared" ref="J142:J163" si="1">I142/H142</f>
        <v>0.17499999999999999</v>
      </c>
      <c r="K142" s="1"/>
      <c r="L142" s="1"/>
      <c r="M142" s="1"/>
      <c r="N142" s="1"/>
      <c r="O142" s="1"/>
    </row>
    <row r="143" spans="1:19" x14ac:dyDescent="0.25">
      <c r="A143" s="13" t="s">
        <v>9</v>
      </c>
      <c r="B143" s="14"/>
      <c r="C143" s="15"/>
      <c r="D143" s="16">
        <v>89</v>
      </c>
      <c r="E143" s="17">
        <v>22</v>
      </c>
      <c r="F143" s="18">
        <v>52</v>
      </c>
      <c r="G143" s="17">
        <v>11</v>
      </c>
      <c r="H143" s="18">
        <v>141</v>
      </c>
      <c r="I143" s="73">
        <f t="shared" ref="I143:I163" si="2">C143+E143+G143</f>
        <v>33</v>
      </c>
      <c r="J143" s="84">
        <f t="shared" si="1"/>
        <v>0.23404255319148937</v>
      </c>
      <c r="K143" s="1"/>
      <c r="L143" s="1"/>
      <c r="M143" s="1"/>
      <c r="N143" s="1"/>
      <c r="O143" s="1"/>
    </row>
    <row r="144" spans="1:19" ht="15" customHeight="1" x14ac:dyDescent="0.25">
      <c r="A144" s="13" t="s">
        <v>10</v>
      </c>
      <c r="B144" s="16">
        <v>3</v>
      </c>
      <c r="C144" s="17">
        <v>2</v>
      </c>
      <c r="D144" s="16">
        <v>98</v>
      </c>
      <c r="E144" s="17">
        <v>37</v>
      </c>
      <c r="F144" s="19"/>
      <c r="G144" s="15"/>
      <c r="H144" s="18">
        <v>101</v>
      </c>
      <c r="I144" s="73">
        <f t="shared" si="2"/>
        <v>39</v>
      </c>
      <c r="J144" s="84">
        <f t="shared" si="1"/>
        <v>0.38613861386138615</v>
      </c>
      <c r="K144" s="1"/>
      <c r="L144" s="154" t="s">
        <v>80</v>
      </c>
      <c r="M144" s="154"/>
      <c r="N144" s="154"/>
      <c r="O144" s="154"/>
      <c r="P144" s="154"/>
      <c r="Q144" s="154"/>
      <c r="R144" s="154"/>
      <c r="S144" s="1"/>
    </row>
    <row r="145" spans="1:19" x14ac:dyDescent="0.25">
      <c r="A145" s="13" t="s">
        <v>11</v>
      </c>
      <c r="B145" s="16">
        <v>18</v>
      </c>
      <c r="C145" s="17">
        <v>8</v>
      </c>
      <c r="D145" s="16">
        <v>1994</v>
      </c>
      <c r="E145" s="17">
        <v>745</v>
      </c>
      <c r="F145" s="18">
        <v>17</v>
      </c>
      <c r="G145" s="17">
        <v>3</v>
      </c>
      <c r="H145" s="18">
        <v>2029</v>
      </c>
      <c r="I145" s="73">
        <f t="shared" si="2"/>
        <v>756</v>
      </c>
      <c r="J145" s="84">
        <f t="shared" si="1"/>
        <v>0.37259733859043864</v>
      </c>
      <c r="K145" s="1"/>
      <c r="L145" s="154"/>
      <c r="M145" s="154"/>
      <c r="N145" s="154"/>
      <c r="O145" s="154"/>
      <c r="P145" s="154"/>
      <c r="Q145" s="154"/>
      <c r="R145" s="154"/>
      <c r="S145" s="1"/>
    </row>
    <row r="146" spans="1:19" x14ac:dyDescent="0.25">
      <c r="A146" s="13" t="s">
        <v>12</v>
      </c>
      <c r="B146" s="14"/>
      <c r="C146" s="15"/>
      <c r="D146" s="16">
        <v>27</v>
      </c>
      <c r="E146" s="17">
        <v>7</v>
      </c>
      <c r="F146" s="18">
        <v>5</v>
      </c>
      <c r="G146" s="15">
        <v>0</v>
      </c>
      <c r="H146" s="18">
        <v>32</v>
      </c>
      <c r="I146" s="73">
        <f t="shared" si="2"/>
        <v>7</v>
      </c>
      <c r="J146" s="84">
        <f t="shared" si="1"/>
        <v>0.21875</v>
      </c>
      <c r="K146" s="1"/>
      <c r="L146" s="154"/>
      <c r="M146" s="154"/>
      <c r="N146" s="154"/>
      <c r="O146" s="154"/>
      <c r="P146" s="154"/>
      <c r="Q146" s="154"/>
      <c r="R146" s="154"/>
      <c r="S146" s="1"/>
    </row>
    <row r="147" spans="1:19" x14ac:dyDescent="0.25">
      <c r="A147" s="13" t="s">
        <v>13</v>
      </c>
      <c r="B147" s="14"/>
      <c r="C147" s="15"/>
      <c r="D147" s="16">
        <v>155</v>
      </c>
      <c r="E147" s="17">
        <v>47</v>
      </c>
      <c r="F147" s="19"/>
      <c r="G147" s="15"/>
      <c r="H147" s="18">
        <v>155</v>
      </c>
      <c r="I147" s="73">
        <f t="shared" si="2"/>
        <v>47</v>
      </c>
      <c r="J147" s="84">
        <f t="shared" si="1"/>
        <v>0.3032258064516129</v>
      </c>
      <c r="K147" s="1"/>
      <c r="L147" s="154"/>
      <c r="M147" s="154"/>
      <c r="N147" s="154"/>
      <c r="O147" s="154"/>
      <c r="P147" s="154"/>
      <c r="Q147" s="154"/>
      <c r="R147" s="154"/>
      <c r="S147" s="1"/>
    </row>
    <row r="148" spans="1:19" x14ac:dyDescent="0.25">
      <c r="A148" s="13" t="s">
        <v>14</v>
      </c>
      <c r="B148" s="14"/>
      <c r="C148" s="15"/>
      <c r="D148" s="16">
        <v>8</v>
      </c>
      <c r="E148" s="17">
        <v>2</v>
      </c>
      <c r="F148" s="18">
        <v>18</v>
      </c>
      <c r="G148" s="17">
        <v>2</v>
      </c>
      <c r="H148" s="18">
        <v>26</v>
      </c>
      <c r="I148" s="73">
        <f t="shared" si="2"/>
        <v>4</v>
      </c>
      <c r="J148" s="84">
        <f t="shared" si="1"/>
        <v>0.15384615384615385</v>
      </c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3" t="s">
        <v>15</v>
      </c>
      <c r="B149" s="14"/>
      <c r="C149" s="15"/>
      <c r="D149" s="16">
        <v>44</v>
      </c>
      <c r="E149" s="17">
        <v>11</v>
      </c>
      <c r="F149" s="18">
        <v>5</v>
      </c>
      <c r="G149" s="17">
        <v>1</v>
      </c>
      <c r="H149" s="18">
        <v>49</v>
      </c>
      <c r="I149" s="73">
        <f t="shared" si="2"/>
        <v>12</v>
      </c>
      <c r="J149" s="84">
        <f t="shared" si="1"/>
        <v>0.24489795918367346</v>
      </c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3" t="s">
        <v>16</v>
      </c>
      <c r="B150" s="14"/>
      <c r="C150" s="15"/>
      <c r="D150" s="14"/>
      <c r="E150" s="15"/>
      <c r="F150" s="18">
        <v>1</v>
      </c>
      <c r="G150" s="15">
        <v>0</v>
      </c>
      <c r="H150" s="18">
        <v>1</v>
      </c>
      <c r="I150" s="88">
        <f t="shared" si="2"/>
        <v>0</v>
      </c>
      <c r="J150" s="84">
        <f t="shared" si="1"/>
        <v>0</v>
      </c>
      <c r="K150" s="1"/>
      <c r="L150" s="1"/>
      <c r="M150" s="1"/>
      <c r="N150" s="1"/>
      <c r="O150" s="1"/>
    </row>
    <row r="151" spans="1:19" x14ac:dyDescent="0.25">
      <c r="A151" s="13" t="s">
        <v>17</v>
      </c>
      <c r="B151" s="14"/>
      <c r="C151" s="15"/>
      <c r="D151" s="16">
        <v>10</v>
      </c>
      <c r="E151" s="17">
        <v>3</v>
      </c>
      <c r="F151" s="18">
        <v>2</v>
      </c>
      <c r="G151" s="15">
        <v>0</v>
      </c>
      <c r="H151" s="18">
        <v>12</v>
      </c>
      <c r="I151" s="73">
        <f t="shared" si="2"/>
        <v>3</v>
      </c>
      <c r="J151" s="84">
        <f t="shared" si="1"/>
        <v>0.25</v>
      </c>
      <c r="K151" s="1"/>
      <c r="L151" s="1"/>
      <c r="M151" s="1"/>
      <c r="N151" s="1"/>
      <c r="O151" s="1"/>
    </row>
    <row r="152" spans="1:19" x14ac:dyDescent="0.25">
      <c r="A152" s="13" t="s">
        <v>18</v>
      </c>
      <c r="B152" s="14"/>
      <c r="C152" s="15"/>
      <c r="D152" s="16">
        <v>4</v>
      </c>
      <c r="E152" s="15">
        <v>0</v>
      </c>
      <c r="F152" s="19"/>
      <c r="G152" s="15"/>
      <c r="H152" s="18">
        <v>4</v>
      </c>
      <c r="I152" s="88">
        <f t="shared" si="2"/>
        <v>0</v>
      </c>
      <c r="J152" s="84">
        <f t="shared" si="1"/>
        <v>0</v>
      </c>
      <c r="K152" s="1"/>
      <c r="L152" s="1"/>
      <c r="M152" s="1"/>
      <c r="N152" s="1"/>
      <c r="O152" s="1"/>
    </row>
    <row r="153" spans="1:19" x14ac:dyDescent="0.25">
      <c r="A153" s="13" t="s">
        <v>19</v>
      </c>
      <c r="B153" s="16">
        <v>1</v>
      </c>
      <c r="C153" s="15">
        <v>0</v>
      </c>
      <c r="D153" s="16">
        <v>183</v>
      </c>
      <c r="E153" s="17">
        <v>65</v>
      </c>
      <c r="F153" s="18">
        <v>1</v>
      </c>
      <c r="G153" s="15">
        <v>0</v>
      </c>
      <c r="H153" s="18">
        <v>185</v>
      </c>
      <c r="I153" s="73">
        <f t="shared" si="2"/>
        <v>65</v>
      </c>
      <c r="J153" s="84">
        <f t="shared" si="1"/>
        <v>0.35135135135135137</v>
      </c>
      <c r="K153" s="1"/>
      <c r="L153" s="1"/>
      <c r="M153" s="1"/>
      <c r="N153" s="1"/>
      <c r="O153" s="1"/>
    </row>
    <row r="154" spans="1:19" x14ac:dyDescent="0.25">
      <c r="A154" s="13" t="s">
        <v>20</v>
      </c>
      <c r="B154" s="14"/>
      <c r="C154" s="15"/>
      <c r="D154" s="16">
        <v>7</v>
      </c>
      <c r="E154" s="17">
        <v>2</v>
      </c>
      <c r="F154" s="18">
        <v>7</v>
      </c>
      <c r="G154" s="17">
        <v>2</v>
      </c>
      <c r="H154" s="18">
        <v>14</v>
      </c>
      <c r="I154" s="73">
        <f t="shared" si="2"/>
        <v>4</v>
      </c>
      <c r="J154" s="84">
        <f t="shared" si="1"/>
        <v>0.2857142857142857</v>
      </c>
      <c r="K154" s="1"/>
      <c r="L154" s="1"/>
      <c r="M154" s="1"/>
      <c r="N154" s="1"/>
      <c r="O154" s="1"/>
    </row>
    <row r="155" spans="1:19" x14ac:dyDescent="0.25">
      <c r="A155" s="13" t="s">
        <v>21</v>
      </c>
      <c r="B155" s="16">
        <v>1</v>
      </c>
      <c r="C155" s="17">
        <v>1</v>
      </c>
      <c r="D155" s="16">
        <v>156</v>
      </c>
      <c r="E155" s="17">
        <v>44</v>
      </c>
      <c r="F155" s="18">
        <v>40</v>
      </c>
      <c r="G155" s="17">
        <v>6</v>
      </c>
      <c r="H155" s="18">
        <v>197</v>
      </c>
      <c r="I155" s="73">
        <f t="shared" si="2"/>
        <v>51</v>
      </c>
      <c r="J155" s="84">
        <f t="shared" si="1"/>
        <v>0.25888324873096447</v>
      </c>
      <c r="K155" s="1"/>
      <c r="L155" s="1"/>
      <c r="M155" s="1"/>
      <c r="N155" s="1"/>
      <c r="O155" s="1"/>
    </row>
    <row r="156" spans="1:19" x14ac:dyDescent="0.25">
      <c r="A156" s="13" t="s">
        <v>22</v>
      </c>
      <c r="B156" s="16">
        <v>4</v>
      </c>
      <c r="C156" s="17">
        <v>1</v>
      </c>
      <c r="D156" s="16">
        <v>157</v>
      </c>
      <c r="E156" s="17">
        <v>47</v>
      </c>
      <c r="F156" s="18">
        <v>72</v>
      </c>
      <c r="G156" s="17">
        <v>10</v>
      </c>
      <c r="H156" s="18">
        <v>233</v>
      </c>
      <c r="I156" s="73">
        <f t="shared" si="2"/>
        <v>58</v>
      </c>
      <c r="J156" s="84">
        <f t="shared" si="1"/>
        <v>0.24892703862660945</v>
      </c>
      <c r="K156" s="1"/>
      <c r="L156" s="1"/>
      <c r="M156" s="1"/>
      <c r="N156" s="1"/>
      <c r="O156" s="1"/>
    </row>
    <row r="157" spans="1:19" x14ac:dyDescent="0.25">
      <c r="A157" s="13" t="s">
        <v>23</v>
      </c>
      <c r="B157" s="14"/>
      <c r="C157" s="15"/>
      <c r="D157" s="16">
        <v>1</v>
      </c>
      <c r="E157" s="15">
        <v>0</v>
      </c>
      <c r="F157" s="18">
        <v>1</v>
      </c>
      <c r="G157" s="15">
        <v>0</v>
      </c>
      <c r="H157" s="18">
        <v>2</v>
      </c>
      <c r="I157" s="88">
        <f t="shared" si="2"/>
        <v>0</v>
      </c>
      <c r="J157" s="84">
        <f t="shared" si="1"/>
        <v>0</v>
      </c>
      <c r="K157" s="1"/>
      <c r="L157" s="1"/>
      <c r="M157" s="1"/>
      <c r="N157" s="1"/>
      <c r="O157" s="1"/>
    </row>
    <row r="158" spans="1:19" x14ac:dyDescent="0.25">
      <c r="A158" s="13" t="s">
        <v>24</v>
      </c>
      <c r="B158" s="14"/>
      <c r="C158" s="15"/>
      <c r="D158" s="16">
        <v>24</v>
      </c>
      <c r="E158" s="17">
        <v>5</v>
      </c>
      <c r="F158" s="18">
        <v>30</v>
      </c>
      <c r="G158" s="17">
        <v>5</v>
      </c>
      <c r="H158" s="18">
        <v>54</v>
      </c>
      <c r="I158" s="73">
        <f t="shared" si="2"/>
        <v>10</v>
      </c>
      <c r="J158" s="84">
        <f t="shared" si="1"/>
        <v>0.18518518518518517</v>
      </c>
      <c r="K158" s="1"/>
      <c r="L158" s="1"/>
      <c r="M158" s="1"/>
      <c r="N158" s="1"/>
      <c r="O158" s="1"/>
    </row>
    <row r="159" spans="1:19" x14ac:dyDescent="0.25">
      <c r="A159" s="13" t="s">
        <v>25</v>
      </c>
      <c r="B159" s="14"/>
      <c r="C159" s="15"/>
      <c r="D159" s="16">
        <v>14</v>
      </c>
      <c r="E159" s="17">
        <v>4</v>
      </c>
      <c r="F159" s="18">
        <v>10</v>
      </c>
      <c r="G159" s="17">
        <v>2</v>
      </c>
      <c r="H159" s="18">
        <v>24</v>
      </c>
      <c r="I159" s="73">
        <f t="shared" si="2"/>
        <v>6</v>
      </c>
      <c r="J159" s="84">
        <f t="shared" si="1"/>
        <v>0.25</v>
      </c>
      <c r="K159" s="1"/>
      <c r="L159" s="1"/>
      <c r="M159" s="1"/>
      <c r="N159" s="1"/>
      <c r="O159" s="1"/>
    </row>
    <row r="160" spans="1:19" x14ac:dyDescent="0.25">
      <c r="A160" s="13" t="s">
        <v>26</v>
      </c>
      <c r="B160" s="16">
        <v>3</v>
      </c>
      <c r="C160" s="17">
        <v>1</v>
      </c>
      <c r="D160" s="16">
        <v>180</v>
      </c>
      <c r="E160" s="17">
        <v>31</v>
      </c>
      <c r="F160" s="18">
        <v>35</v>
      </c>
      <c r="G160" s="17">
        <v>4</v>
      </c>
      <c r="H160" s="18">
        <v>218</v>
      </c>
      <c r="I160" s="73">
        <f t="shared" si="2"/>
        <v>36</v>
      </c>
      <c r="J160" s="84">
        <f t="shared" si="1"/>
        <v>0.16513761467889909</v>
      </c>
      <c r="K160" s="1"/>
      <c r="L160" s="1"/>
      <c r="M160" s="1"/>
      <c r="N160" s="1"/>
      <c r="O160" s="1"/>
    </row>
    <row r="161" spans="1:15" x14ac:dyDescent="0.25">
      <c r="A161" s="13" t="s">
        <v>27</v>
      </c>
      <c r="B161" s="16">
        <v>1</v>
      </c>
      <c r="C161" s="17">
        <v>1</v>
      </c>
      <c r="D161" s="16">
        <v>104</v>
      </c>
      <c r="E161" s="17">
        <v>35</v>
      </c>
      <c r="F161" s="18">
        <v>44</v>
      </c>
      <c r="G161" s="17">
        <v>3</v>
      </c>
      <c r="H161" s="18">
        <v>149</v>
      </c>
      <c r="I161" s="73">
        <f t="shared" si="2"/>
        <v>39</v>
      </c>
      <c r="J161" s="84">
        <f t="shared" si="1"/>
        <v>0.26174496644295303</v>
      </c>
      <c r="K161" s="1"/>
      <c r="L161" s="1"/>
      <c r="M161" s="1"/>
      <c r="N161" s="1"/>
      <c r="O161" s="1"/>
    </row>
    <row r="162" spans="1:15" x14ac:dyDescent="0.25">
      <c r="A162" s="13" t="s">
        <v>28</v>
      </c>
      <c r="B162" s="16">
        <v>17</v>
      </c>
      <c r="C162" s="17">
        <v>9</v>
      </c>
      <c r="D162" s="16">
        <v>3635</v>
      </c>
      <c r="E162" s="17">
        <v>1268</v>
      </c>
      <c r="F162" s="19"/>
      <c r="G162" s="15"/>
      <c r="H162" s="18">
        <v>3652</v>
      </c>
      <c r="I162" s="73">
        <f t="shared" si="2"/>
        <v>1277</v>
      </c>
      <c r="J162" s="84">
        <f t="shared" si="1"/>
        <v>0.349671412924425</v>
      </c>
      <c r="K162" s="1"/>
      <c r="L162" s="1"/>
      <c r="M162" s="1"/>
      <c r="N162" s="1"/>
      <c r="O162" s="1"/>
    </row>
    <row r="163" spans="1:15" ht="15.75" thickBot="1" x14ac:dyDescent="0.3">
      <c r="A163" s="20" t="s">
        <v>29</v>
      </c>
      <c r="B163" s="21"/>
      <c r="C163" s="22"/>
      <c r="D163" s="23">
        <v>76</v>
      </c>
      <c r="E163" s="24">
        <v>15</v>
      </c>
      <c r="F163" s="25">
        <v>10</v>
      </c>
      <c r="G163" s="24">
        <v>3</v>
      </c>
      <c r="H163" s="25">
        <v>86</v>
      </c>
      <c r="I163" s="75">
        <f t="shared" si="2"/>
        <v>18</v>
      </c>
      <c r="J163" s="84">
        <f t="shared" si="1"/>
        <v>0.20930232558139536</v>
      </c>
      <c r="K163" s="1"/>
      <c r="L163" s="1"/>
      <c r="M163" s="1"/>
      <c r="N163" s="1"/>
      <c r="O163" s="1"/>
    </row>
    <row r="164" spans="1:15" hidden="1" x14ac:dyDescent="0.25">
      <c r="I164" s="101"/>
      <c r="J164" s="97">
        <v>1</v>
      </c>
    </row>
    <row r="167" spans="1:15" ht="15.75" thickBot="1" x14ac:dyDescent="0.3">
      <c r="A167" s="28" t="s">
        <v>84</v>
      </c>
      <c r="B167" s="28"/>
      <c r="C167" s="28"/>
      <c r="D167" s="28"/>
      <c r="E167" s="28"/>
      <c r="F167" s="28"/>
      <c r="G167" s="28"/>
      <c r="H167" s="3"/>
      <c r="I167" s="3"/>
      <c r="J167"/>
      <c r="K167"/>
    </row>
    <row r="168" spans="1:15" ht="51.75" thickBot="1" x14ac:dyDescent="0.3">
      <c r="A168" s="29"/>
      <c r="B168" s="30" t="s">
        <v>30</v>
      </c>
      <c r="C168" s="30" t="s">
        <v>31</v>
      </c>
      <c r="D168" s="30" t="s">
        <v>32</v>
      </c>
      <c r="E168" s="30" t="s">
        <v>33</v>
      </c>
      <c r="F168" s="30" t="s">
        <v>34</v>
      </c>
      <c r="G168" s="30" t="s">
        <v>35</v>
      </c>
      <c r="H168" s="30" t="s">
        <v>36</v>
      </c>
      <c r="I168" s="30" t="s">
        <v>37</v>
      </c>
      <c r="J168" s="30" t="s">
        <v>38</v>
      </c>
      <c r="K168" s="31" t="s">
        <v>39</v>
      </c>
    </row>
    <row r="169" spans="1:15" ht="15.75" thickBot="1" x14ac:dyDescent="0.3">
      <c r="A169" s="32" t="s">
        <v>40</v>
      </c>
      <c r="B169" s="63" t="str">
        <f>I140</f>
        <v>2049*</v>
      </c>
      <c r="C169" s="33">
        <f>(C192*B192+C193*B193+C194*B194)/SUM(B192:B194)</f>
        <v>24.710760517799354</v>
      </c>
      <c r="D169" s="33">
        <f>(D192*B192+D193*B193+D194*B194)/SUM(B192:B194)</f>
        <v>4.9777508090614884</v>
      </c>
      <c r="E169" s="33">
        <f>(E192*B192+E193*B193+E194*B194)/SUM(B192:B194)</f>
        <v>9.4170711974110031</v>
      </c>
      <c r="F169" s="33">
        <f>(F192*B192+F193*B193+F194*B194)/SUM(B192:B194)</f>
        <v>0</v>
      </c>
      <c r="G169" s="33">
        <f>(G192*B192+G193*B193+G194*B194)/SUM(B192:B194)</f>
        <v>8.0744336569579289</v>
      </c>
      <c r="H169" s="33">
        <f>(H192*B192+H193*B193+H194*B194)/SUM(B192:B194)</f>
        <v>0.92597087378640774</v>
      </c>
      <c r="I169" s="110">
        <f>(I192*B192+I193*B193+I194*B194)/SUM(B192:B194)</f>
        <v>42.202265372168284</v>
      </c>
      <c r="J169" s="33">
        <f>(J192*B192+J193*B193+J194*B194)/SUM(B192:B194)</f>
        <v>5.9037216828478973</v>
      </c>
      <c r="K169" s="111">
        <f>(K192*B192+K193*B193+K194*B194)/SUM(B192:B194)</f>
        <v>48.105987055016179</v>
      </c>
    </row>
    <row r="170" spans="1:15" ht="15.75" thickBot="1" x14ac:dyDescent="0.3">
      <c r="A170" s="143" t="s">
        <v>41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5"/>
    </row>
    <row r="171" spans="1:15" x14ac:dyDescent="0.25">
      <c r="A171" s="34" t="s">
        <v>8</v>
      </c>
      <c r="B171" s="35">
        <v>7</v>
      </c>
      <c r="C171" s="35">
        <v>24.571428571428573</v>
      </c>
      <c r="D171" s="35">
        <v>4.8571428571428568</v>
      </c>
      <c r="E171" s="35">
        <v>5</v>
      </c>
      <c r="F171" s="35">
        <v>0</v>
      </c>
      <c r="G171" s="35">
        <v>7.5714285714285712</v>
      </c>
      <c r="H171" s="35">
        <v>4.4285714285714288</v>
      </c>
      <c r="I171" s="108">
        <v>37.142857142857146</v>
      </c>
      <c r="J171" s="35">
        <v>9.2857142857142865</v>
      </c>
      <c r="K171" s="112">
        <v>46.428571428571431</v>
      </c>
    </row>
    <row r="172" spans="1:15" x14ac:dyDescent="0.25">
      <c r="A172" s="36" t="s">
        <v>9</v>
      </c>
      <c r="B172" s="37">
        <v>33</v>
      </c>
      <c r="C172" s="37">
        <v>36.727272727272727</v>
      </c>
      <c r="D172" s="37">
        <v>11.060606060606061</v>
      </c>
      <c r="E172" s="37">
        <v>6.6060606060606064</v>
      </c>
      <c r="F172" s="37">
        <v>0</v>
      </c>
      <c r="G172" s="37">
        <v>13.696969696969697</v>
      </c>
      <c r="H172" s="37">
        <v>4.8787878787878789</v>
      </c>
      <c r="I172" s="109">
        <v>57.030303030303031</v>
      </c>
      <c r="J172" s="37">
        <v>15.939393939393939</v>
      </c>
      <c r="K172" s="113">
        <v>72.969696969696969</v>
      </c>
    </row>
    <row r="173" spans="1:15" x14ac:dyDescent="0.25">
      <c r="A173" s="36" t="s">
        <v>10</v>
      </c>
      <c r="B173" s="37">
        <v>39</v>
      </c>
      <c r="C173" s="37">
        <v>19.717948717948719</v>
      </c>
      <c r="D173" s="37">
        <v>10.128205128205128</v>
      </c>
      <c r="E173" s="37">
        <v>13.102564102564102</v>
      </c>
      <c r="F173" s="37">
        <v>0</v>
      </c>
      <c r="G173" s="37">
        <v>11.333333333333334</v>
      </c>
      <c r="H173" s="37">
        <v>0.97435897435897434</v>
      </c>
      <c r="I173" s="109">
        <v>44.153846153846153</v>
      </c>
      <c r="J173" s="37">
        <v>11.102564102564102</v>
      </c>
      <c r="K173" s="113">
        <v>55.256410256410255</v>
      </c>
    </row>
    <row r="174" spans="1:15" x14ac:dyDescent="0.25">
      <c r="A174" s="36" t="s">
        <v>11</v>
      </c>
      <c r="B174" s="37">
        <v>756</v>
      </c>
      <c r="C174" s="37">
        <v>24.802910052910054</v>
      </c>
      <c r="D174" s="37">
        <v>4.6917989417989414</v>
      </c>
      <c r="E174" s="37">
        <v>7.7910052910052912</v>
      </c>
      <c r="F174" s="37">
        <v>0</v>
      </c>
      <c r="G174" s="37">
        <v>7.5132275132275135</v>
      </c>
      <c r="H174" s="37">
        <v>0.85185185185185186</v>
      </c>
      <c r="I174" s="109">
        <v>40.107142857142854</v>
      </c>
      <c r="J174" s="37">
        <v>5.5436507936507935</v>
      </c>
      <c r="K174" s="113">
        <v>45.650793650793652</v>
      </c>
    </row>
    <row r="175" spans="1:15" x14ac:dyDescent="0.25">
      <c r="A175" s="36" t="s">
        <v>12</v>
      </c>
      <c r="B175" s="37">
        <v>7</v>
      </c>
      <c r="C175" s="37">
        <v>15.857142857142858</v>
      </c>
      <c r="D175" s="37">
        <v>4.2857142857142856</v>
      </c>
      <c r="E175" s="37">
        <v>7.2857142857142856</v>
      </c>
      <c r="F175" s="37">
        <v>0</v>
      </c>
      <c r="G175" s="37">
        <v>22.714285714285715</v>
      </c>
      <c r="H175" s="37">
        <v>1</v>
      </c>
      <c r="I175" s="109">
        <v>45.857142857142854</v>
      </c>
      <c r="J175" s="37">
        <v>5.2857142857142856</v>
      </c>
      <c r="K175" s="113">
        <v>51.142857142857146</v>
      </c>
    </row>
    <row r="176" spans="1:15" x14ac:dyDescent="0.25">
      <c r="A176" s="36" t="s">
        <v>13</v>
      </c>
      <c r="B176" s="37">
        <v>47</v>
      </c>
      <c r="C176" s="37">
        <v>22.319148936170212</v>
      </c>
      <c r="D176" s="37">
        <v>6.5531914893617023</v>
      </c>
      <c r="E176" s="37">
        <v>9.8936170212765955</v>
      </c>
      <c r="F176" s="37">
        <v>0</v>
      </c>
      <c r="G176" s="37">
        <v>5.4680851063829783</v>
      </c>
      <c r="H176" s="37">
        <v>1.7021276595744681</v>
      </c>
      <c r="I176" s="109">
        <v>37.680851063829785</v>
      </c>
      <c r="J176" s="37">
        <v>8.2553191489361701</v>
      </c>
      <c r="K176" s="113">
        <v>45.936170212765958</v>
      </c>
    </row>
    <row r="177" spans="1:11" x14ac:dyDescent="0.25">
      <c r="A177" s="36" t="s">
        <v>14</v>
      </c>
      <c r="B177" s="37">
        <v>4</v>
      </c>
      <c r="C177" s="37">
        <v>17</v>
      </c>
      <c r="D177" s="37">
        <v>0</v>
      </c>
      <c r="E177" s="37">
        <v>23</v>
      </c>
      <c r="F177" s="37">
        <v>0</v>
      </c>
      <c r="G177" s="37">
        <v>39</v>
      </c>
      <c r="H177" s="37">
        <v>0.25</v>
      </c>
      <c r="I177" s="109">
        <v>79</v>
      </c>
      <c r="J177" s="37">
        <v>0.25</v>
      </c>
      <c r="K177" s="113">
        <v>79.25</v>
      </c>
    </row>
    <row r="178" spans="1:11" x14ac:dyDescent="0.25">
      <c r="A178" s="36" t="s">
        <v>15</v>
      </c>
      <c r="B178" s="37">
        <v>12</v>
      </c>
      <c r="C178" s="37">
        <v>27.416666666666668</v>
      </c>
      <c r="D178" s="37">
        <v>5.583333333333333</v>
      </c>
      <c r="E178" s="37">
        <v>3.9166666666666665</v>
      </c>
      <c r="F178" s="37">
        <v>0</v>
      </c>
      <c r="G178" s="37">
        <v>3.3333333333333335</v>
      </c>
      <c r="H178" s="37">
        <v>8.3333333333333329E-2</v>
      </c>
      <c r="I178" s="109">
        <v>34.666666666666664</v>
      </c>
      <c r="J178" s="37">
        <v>5.666666666666667</v>
      </c>
      <c r="K178" s="113">
        <v>40.333333333333336</v>
      </c>
    </row>
    <row r="179" spans="1:11" x14ac:dyDescent="0.25">
      <c r="A179" s="36" t="s">
        <v>17</v>
      </c>
      <c r="B179" s="37">
        <v>3</v>
      </c>
      <c r="C179" s="37">
        <v>3</v>
      </c>
      <c r="D179" s="37">
        <v>9.6666666666666661</v>
      </c>
      <c r="E179" s="37">
        <v>1</v>
      </c>
      <c r="F179" s="37">
        <v>0</v>
      </c>
      <c r="G179" s="37">
        <v>1.6666666666666667</v>
      </c>
      <c r="H179" s="37">
        <v>0.66666666666666663</v>
      </c>
      <c r="I179" s="109">
        <v>5.666666666666667</v>
      </c>
      <c r="J179" s="37">
        <v>10.333333333333334</v>
      </c>
      <c r="K179" s="113">
        <v>16</v>
      </c>
    </row>
    <row r="180" spans="1:11" x14ac:dyDescent="0.25">
      <c r="A180" s="36" t="s">
        <v>19</v>
      </c>
      <c r="B180" s="37">
        <v>65</v>
      </c>
      <c r="C180" s="37">
        <v>18.323076923076922</v>
      </c>
      <c r="D180" s="37">
        <v>2.4923076923076923</v>
      </c>
      <c r="E180" s="37">
        <v>6.7076923076923078</v>
      </c>
      <c r="F180" s="37">
        <v>0</v>
      </c>
      <c r="G180" s="37">
        <v>7.7076923076923078</v>
      </c>
      <c r="H180" s="37">
        <v>2.7384615384615385</v>
      </c>
      <c r="I180" s="109">
        <v>32.738461538461536</v>
      </c>
      <c r="J180" s="37">
        <v>5.2307692307692308</v>
      </c>
      <c r="K180" s="113">
        <v>37.969230769230769</v>
      </c>
    </row>
    <row r="181" spans="1:11" x14ac:dyDescent="0.25">
      <c r="A181" s="36" t="s">
        <v>20</v>
      </c>
      <c r="B181" s="37">
        <v>4</v>
      </c>
      <c r="C181" s="37">
        <v>6.5</v>
      </c>
      <c r="D181" s="37">
        <v>7.5</v>
      </c>
      <c r="E181" s="37">
        <v>23.5</v>
      </c>
      <c r="F181" s="37">
        <v>0</v>
      </c>
      <c r="G181" s="37">
        <v>4</v>
      </c>
      <c r="H181" s="37">
        <v>0.75</v>
      </c>
      <c r="I181" s="109">
        <v>34</v>
      </c>
      <c r="J181" s="37">
        <v>8.25</v>
      </c>
      <c r="K181" s="113">
        <v>42.25</v>
      </c>
    </row>
    <row r="182" spans="1:11" x14ac:dyDescent="0.25">
      <c r="A182" s="36" t="s">
        <v>21</v>
      </c>
      <c r="B182" s="37">
        <v>51</v>
      </c>
      <c r="C182" s="37">
        <v>17.921568627450981</v>
      </c>
      <c r="D182" s="37">
        <v>4.2352941176470589</v>
      </c>
      <c r="E182" s="37">
        <v>8.4509803921568629</v>
      </c>
      <c r="F182" s="37">
        <v>0</v>
      </c>
      <c r="G182" s="37">
        <v>14.764705882352942</v>
      </c>
      <c r="H182" s="37">
        <v>0.33333333333333331</v>
      </c>
      <c r="I182" s="109">
        <v>41.137254901960787</v>
      </c>
      <c r="J182" s="37">
        <v>4.5686274509803919</v>
      </c>
      <c r="K182" s="113">
        <v>45.705882352941174</v>
      </c>
    </row>
    <row r="183" spans="1:11" x14ac:dyDescent="0.25">
      <c r="A183" s="36" t="s">
        <v>22</v>
      </c>
      <c r="B183" s="37">
        <v>58</v>
      </c>
      <c r="C183" s="37">
        <v>24.224137931034484</v>
      </c>
      <c r="D183" s="37">
        <v>3.7758620689655173</v>
      </c>
      <c r="E183" s="37">
        <v>10.551724137931034</v>
      </c>
      <c r="F183" s="37">
        <v>0</v>
      </c>
      <c r="G183" s="37">
        <v>11.551724137931034</v>
      </c>
      <c r="H183" s="37">
        <v>1.9827586206896552</v>
      </c>
      <c r="I183" s="109">
        <v>46.327586206896555</v>
      </c>
      <c r="J183" s="37">
        <v>5.7586206896551726</v>
      </c>
      <c r="K183" s="113">
        <v>52.086206896551722</v>
      </c>
    </row>
    <row r="184" spans="1:11" x14ac:dyDescent="0.25">
      <c r="A184" s="36" t="s">
        <v>24</v>
      </c>
      <c r="B184" s="37">
        <v>10</v>
      </c>
      <c r="C184" s="37">
        <v>17.899999999999999</v>
      </c>
      <c r="D184" s="37">
        <v>8.6999999999999993</v>
      </c>
      <c r="E184" s="37">
        <v>9.5</v>
      </c>
      <c r="F184" s="37">
        <v>0</v>
      </c>
      <c r="G184" s="37">
        <v>4.2</v>
      </c>
      <c r="H184" s="37">
        <v>1.6</v>
      </c>
      <c r="I184" s="109">
        <v>31.6</v>
      </c>
      <c r="J184" s="37">
        <v>10.3</v>
      </c>
      <c r="K184" s="113">
        <v>41.9</v>
      </c>
    </row>
    <row r="185" spans="1:11" x14ac:dyDescent="0.25">
      <c r="A185" s="36" t="s">
        <v>25</v>
      </c>
      <c r="B185" s="37">
        <v>6</v>
      </c>
      <c r="C185" s="37">
        <v>28</v>
      </c>
      <c r="D185" s="37">
        <v>2.1666666666666665</v>
      </c>
      <c r="E185" s="37">
        <v>23</v>
      </c>
      <c r="F185" s="37">
        <v>0</v>
      </c>
      <c r="G185" s="37">
        <v>9.5</v>
      </c>
      <c r="H185" s="37">
        <v>3.1666666666666665</v>
      </c>
      <c r="I185" s="109">
        <v>60.5</v>
      </c>
      <c r="J185" s="37">
        <v>5.333333333333333</v>
      </c>
      <c r="K185" s="113">
        <v>65.833333333333329</v>
      </c>
    </row>
    <row r="186" spans="1:11" x14ac:dyDescent="0.25">
      <c r="A186" s="36" t="s">
        <v>26</v>
      </c>
      <c r="B186" s="37">
        <v>36</v>
      </c>
      <c r="C186" s="37">
        <v>31.777777777777779</v>
      </c>
      <c r="D186" s="37">
        <v>4.916666666666667</v>
      </c>
      <c r="E186" s="37">
        <v>12.444444444444445</v>
      </c>
      <c r="F186" s="37">
        <v>0</v>
      </c>
      <c r="G186" s="37">
        <v>13.333333333333334</v>
      </c>
      <c r="H186" s="37">
        <v>1.2222222222222223</v>
      </c>
      <c r="I186" s="109">
        <v>57.555555555555557</v>
      </c>
      <c r="J186" s="37">
        <v>6.1388888888888893</v>
      </c>
      <c r="K186" s="113">
        <v>63.694444444444443</v>
      </c>
    </row>
    <row r="187" spans="1:11" x14ac:dyDescent="0.25">
      <c r="A187" s="36" t="s">
        <v>27</v>
      </c>
      <c r="B187" s="37">
        <v>39</v>
      </c>
      <c r="C187" s="37">
        <v>28.128205128205128</v>
      </c>
      <c r="D187" s="37">
        <v>9.9230769230769234</v>
      </c>
      <c r="E187" s="37">
        <v>5.7692307692307692</v>
      </c>
      <c r="F187" s="37">
        <v>0</v>
      </c>
      <c r="G187" s="37">
        <v>7.9230769230769234</v>
      </c>
      <c r="H187" s="37">
        <v>1.1538461538461537</v>
      </c>
      <c r="I187" s="109">
        <v>41.820512820512818</v>
      </c>
      <c r="J187" s="37">
        <v>11.076923076923077</v>
      </c>
      <c r="K187" s="113">
        <v>52.897435897435898</v>
      </c>
    </row>
    <row r="188" spans="1:11" x14ac:dyDescent="0.25">
      <c r="A188" s="36" t="s">
        <v>28</v>
      </c>
      <c r="B188" s="37">
        <v>1277</v>
      </c>
      <c r="C188" s="37">
        <v>25.028974158183242</v>
      </c>
      <c r="D188" s="37">
        <v>4.8559122944400936</v>
      </c>
      <c r="E188" s="37">
        <v>10.401722787783868</v>
      </c>
      <c r="F188" s="37">
        <v>0</v>
      </c>
      <c r="G188" s="37">
        <v>7.425998433829287</v>
      </c>
      <c r="H188" s="37">
        <v>0.61550509005481602</v>
      </c>
      <c r="I188" s="109">
        <v>42.856695379796399</v>
      </c>
      <c r="J188" s="37">
        <v>5.4714173844949103</v>
      </c>
      <c r="K188" s="113">
        <v>48.328112764291305</v>
      </c>
    </row>
    <row r="189" spans="1:11" ht="15.75" thickBot="1" x14ac:dyDescent="0.3">
      <c r="A189" s="38" t="s">
        <v>29</v>
      </c>
      <c r="B189" s="39">
        <v>18</v>
      </c>
      <c r="C189" s="39">
        <v>29.388888888888889</v>
      </c>
      <c r="D189" s="39">
        <v>2.1111111111111112</v>
      </c>
      <c r="E189" s="39">
        <v>11.388888888888889</v>
      </c>
      <c r="F189" s="39">
        <v>0</v>
      </c>
      <c r="G189" s="39">
        <v>22.5</v>
      </c>
      <c r="H189" s="39">
        <v>5.6111111111111107</v>
      </c>
      <c r="I189" s="107">
        <v>63.277777777777779</v>
      </c>
      <c r="J189" s="39">
        <v>7.7222222222222223</v>
      </c>
      <c r="K189" s="114">
        <v>71</v>
      </c>
    </row>
    <row r="190" spans="1:11" ht="15.75" thickBot="1" x14ac:dyDescent="0.3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2"/>
    </row>
    <row r="191" spans="1:11" ht="15.75" thickBot="1" x14ac:dyDescent="0.3">
      <c r="A191" s="135" t="s">
        <v>42</v>
      </c>
      <c r="B191" s="136"/>
      <c r="C191" s="136"/>
      <c r="D191" s="136"/>
      <c r="E191" s="136"/>
      <c r="F191" s="136"/>
      <c r="G191" s="136"/>
      <c r="H191" s="136"/>
      <c r="I191" s="136"/>
      <c r="J191" s="136"/>
      <c r="K191" s="137"/>
    </row>
    <row r="192" spans="1:11" x14ac:dyDescent="0.25">
      <c r="A192" s="43" t="s">
        <v>43</v>
      </c>
      <c r="B192" s="44">
        <v>23</v>
      </c>
      <c r="C192" s="44">
        <v>28.434782608695652</v>
      </c>
      <c r="D192" s="44">
        <v>3.7391304347826089</v>
      </c>
      <c r="E192" s="44">
        <v>1.4782608695652173</v>
      </c>
      <c r="F192" s="44">
        <v>0</v>
      </c>
      <c r="G192" s="44">
        <v>8.1739130434782616</v>
      </c>
      <c r="H192" s="44">
        <v>0.60869565217391308</v>
      </c>
      <c r="I192" s="105">
        <v>38.086956521739133</v>
      </c>
      <c r="J192" s="44">
        <v>4.3478260869565215</v>
      </c>
      <c r="K192" s="115">
        <v>42.434782608695649</v>
      </c>
    </row>
    <row r="193" spans="1:11" x14ac:dyDescent="0.25">
      <c r="A193" s="45" t="s">
        <v>44</v>
      </c>
      <c r="B193" s="46">
        <v>2396</v>
      </c>
      <c r="C193" s="46">
        <v>24.568030050083472</v>
      </c>
      <c r="D193" s="46">
        <v>4.9348914858096826</v>
      </c>
      <c r="E193" s="46">
        <v>9.4298831385642732</v>
      </c>
      <c r="F193" s="46">
        <v>0</v>
      </c>
      <c r="G193" s="46">
        <v>7.9465776293823041</v>
      </c>
      <c r="H193" s="46">
        <v>0.91235392320534225</v>
      </c>
      <c r="I193" s="106">
        <v>41.944490818030047</v>
      </c>
      <c r="J193" s="46">
        <v>5.8472454090150254</v>
      </c>
      <c r="K193" s="116">
        <v>47.791736227045078</v>
      </c>
    </row>
    <row r="194" spans="1:11" ht="15.75" thickBot="1" x14ac:dyDescent="0.3">
      <c r="A194" s="38" t="s">
        <v>45</v>
      </c>
      <c r="B194" s="39">
        <v>53</v>
      </c>
      <c r="C194" s="39">
        <v>29.547169811320753</v>
      </c>
      <c r="D194" s="39">
        <v>7.4528301886792452</v>
      </c>
      <c r="E194" s="39">
        <v>12.283018867924529</v>
      </c>
      <c r="F194" s="39">
        <v>0</v>
      </c>
      <c r="G194" s="39">
        <v>13.811320754716981</v>
      </c>
      <c r="H194" s="39">
        <v>1.679245283018868</v>
      </c>
      <c r="I194" s="107">
        <v>55.641509433962263</v>
      </c>
      <c r="J194" s="39">
        <v>9.1320754716981138</v>
      </c>
      <c r="K194" s="114">
        <v>64.773584905660371</v>
      </c>
    </row>
    <row r="197" spans="1:11" ht="14.45" customHeight="1" x14ac:dyDescent="0.25">
      <c r="A197" s="151" t="s">
        <v>78</v>
      </c>
      <c r="B197" s="99"/>
      <c r="C197" s="99"/>
      <c r="D197" s="99"/>
      <c r="E197" s="99"/>
    </row>
    <row r="198" spans="1:11" x14ac:dyDescent="0.25">
      <c r="A198" s="151"/>
      <c r="B198" s="99"/>
      <c r="C198" s="99"/>
      <c r="D198" s="99"/>
      <c r="E198" s="99"/>
    </row>
    <row r="200" spans="1:11" x14ac:dyDescent="0.25">
      <c r="A200" s="99" t="s">
        <v>79</v>
      </c>
    </row>
  </sheetData>
  <sheetProtection algorithmName="SHA-512" hashValue="YY9MjV/Ml0yBvQ3PH65eVTXAdIX40QB434926RjyfPvQ5BrUJi/Z76CXfzaRpjk06jPu1+fIaXQdMsz11yHveg==" saltValue="j9ROFvv+iOXOyggbgaoKOg==" spinCount="100000" sheet="1" objects="1" scenarios="1"/>
  <mergeCells count="11">
    <mergeCell ref="A141:I141"/>
    <mergeCell ref="L144:R147"/>
    <mergeCell ref="A170:K170"/>
    <mergeCell ref="A191:K191"/>
    <mergeCell ref="A197:A198"/>
    <mergeCell ref="B1:F1"/>
    <mergeCell ref="I1:M1"/>
    <mergeCell ref="B138:C138"/>
    <mergeCell ref="D138:E138"/>
    <mergeCell ref="F138:G138"/>
    <mergeCell ref="H138:J138"/>
  </mergeCells>
  <conditionalFormatting sqref="J16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{42ECCEF1-84DE-4326-8DA7-ACBD8DBD39A0}</x14:id>
        </ext>
      </extLst>
    </cfRule>
  </conditionalFormatting>
  <conditionalFormatting sqref="J140:J16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{C9E50F96-E455-475C-8371-76269B2FB22D}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ECCEF1-84DE-4326-8DA7-ACBD8DBD39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J164</xm:sqref>
        </x14:conditionalFormatting>
        <x14:conditionalFormatting xmlns:xm="http://schemas.microsoft.com/office/excel/2006/main">
          <x14:cfRule type="dataBar" id="{C9E50F96-E455-475C-8371-76269B2FB2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J140:J163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8AB0-97B8-4851-90CF-D0CDDE5B4CCC}">
  <dimension ref="A1:R191"/>
  <sheetViews>
    <sheetView zoomScale="80" zoomScaleNormal="80" workbookViewId="0">
      <selection activeCell="I16" sqref="I16"/>
    </sheetView>
  </sheetViews>
  <sheetFormatPr defaultRowHeight="15" x14ac:dyDescent="0.25"/>
  <cols>
    <col min="1" max="1" width="56.85546875" style="96" customWidth="1"/>
    <col min="2" max="2" width="15.28515625" style="96" customWidth="1"/>
    <col min="3" max="3" width="18.42578125" style="96" customWidth="1"/>
    <col min="4" max="4" width="10" style="96" customWidth="1"/>
    <col min="5" max="5" width="18.42578125" style="96" customWidth="1"/>
    <col min="6" max="6" width="10.42578125" style="96" customWidth="1"/>
    <col min="7" max="7" width="17.5703125" style="96" customWidth="1"/>
    <col min="8" max="8" width="10.42578125" style="96" customWidth="1"/>
    <col min="9" max="9" width="17.5703125" style="96" customWidth="1"/>
    <col min="10" max="10" width="14.28515625" style="96" customWidth="1"/>
    <col min="11" max="11" width="6.85546875" style="96" customWidth="1"/>
    <col min="12" max="16" width="8.7109375" style="96"/>
  </cols>
  <sheetData>
    <row r="1" spans="1:16" s="1" customFormat="1" ht="15.75" x14ac:dyDescent="0.25">
      <c r="A1" s="85"/>
      <c r="B1" s="152" t="s">
        <v>77</v>
      </c>
      <c r="C1" s="152"/>
      <c r="D1" s="152"/>
      <c r="E1" s="152"/>
      <c r="F1" s="152"/>
      <c r="G1" s="85"/>
      <c r="H1" s="94"/>
      <c r="I1" s="153" t="s">
        <v>95</v>
      </c>
      <c r="J1" s="153"/>
      <c r="K1" s="153"/>
      <c r="L1" s="153"/>
      <c r="M1" s="153"/>
      <c r="N1" s="85"/>
      <c r="O1" s="85"/>
      <c r="P1" s="85"/>
    </row>
    <row r="132" spans="1:18" ht="15.75" thickBot="1" x14ac:dyDescent="0.3">
      <c r="A132" s="2" t="s">
        <v>96</v>
      </c>
      <c r="B132" s="2"/>
      <c r="C132" s="2"/>
      <c r="D132" s="2"/>
      <c r="E132" s="2"/>
      <c r="F132" s="3"/>
      <c r="G132" s="3"/>
      <c r="H132"/>
      <c r="I132"/>
      <c r="J132"/>
      <c r="K132"/>
      <c r="L132"/>
      <c r="M132"/>
      <c r="N132"/>
      <c r="O132"/>
      <c r="P132"/>
    </row>
    <row r="133" spans="1:18" s="1" customFormat="1" ht="15" customHeight="1" thickBot="1" x14ac:dyDescent="0.25">
      <c r="A133" s="4"/>
      <c r="B133" s="155" t="s">
        <v>1</v>
      </c>
      <c r="C133" s="155"/>
      <c r="D133" s="155" t="s">
        <v>2</v>
      </c>
      <c r="E133" s="155"/>
      <c r="F133" s="155" t="s">
        <v>3</v>
      </c>
      <c r="G133" s="156"/>
      <c r="H133" s="148" t="s">
        <v>4</v>
      </c>
      <c r="I133" s="142"/>
      <c r="J133" s="149"/>
    </row>
    <row r="134" spans="1:18" s="1" customFormat="1" ht="14.1" customHeight="1" thickBot="1" x14ac:dyDescent="0.25">
      <c r="A134" s="5" t="s">
        <v>5</v>
      </c>
      <c r="B134" s="6" t="s">
        <v>6</v>
      </c>
      <c r="C134" s="6" t="s">
        <v>7</v>
      </c>
      <c r="D134" s="6" t="s">
        <v>6</v>
      </c>
      <c r="E134" s="6" t="s">
        <v>7</v>
      </c>
      <c r="F134" s="6" t="s">
        <v>6</v>
      </c>
      <c r="G134" s="70" t="s">
        <v>7</v>
      </c>
      <c r="H134" s="78" t="s">
        <v>6</v>
      </c>
      <c r="I134" s="90" t="s">
        <v>7</v>
      </c>
      <c r="J134" s="79" t="s">
        <v>73</v>
      </c>
      <c r="K134" s="92"/>
      <c r="L134" s="67" t="s">
        <v>71</v>
      </c>
      <c r="M134" s="65"/>
      <c r="N134" s="65"/>
      <c r="O134" s="65"/>
      <c r="P134" s="66"/>
    </row>
    <row r="135" spans="1:18" s="1" customFormat="1" ht="13.5" thickBot="1" x14ac:dyDescent="0.25">
      <c r="A135" s="60" t="s">
        <v>68</v>
      </c>
      <c r="B135" s="86">
        <f t="shared" ref="B135:G135" si="0">SUM(B137:B158)</f>
        <v>56</v>
      </c>
      <c r="C135" s="63">
        <f t="shared" si="0"/>
        <v>5</v>
      </c>
      <c r="D135" s="86">
        <f t="shared" si="0"/>
        <v>932</v>
      </c>
      <c r="E135" s="63">
        <f t="shared" si="0"/>
        <v>152</v>
      </c>
      <c r="F135" s="62">
        <f t="shared" si="0"/>
        <v>213</v>
      </c>
      <c r="G135" s="63">
        <f t="shared" si="0"/>
        <v>8</v>
      </c>
      <c r="H135" s="62" t="s">
        <v>99</v>
      </c>
      <c r="I135" s="71" t="s">
        <v>100</v>
      </c>
      <c r="J135" s="91">
        <f>134/931</f>
        <v>0.14393125671321161</v>
      </c>
      <c r="K135" s="66"/>
    </row>
    <row r="136" spans="1:18" s="1" customFormat="1" ht="13.5" thickBot="1" x14ac:dyDescent="0.25">
      <c r="A136" s="146" t="s">
        <v>69</v>
      </c>
      <c r="B136" s="157"/>
      <c r="C136" s="157"/>
      <c r="D136" s="157"/>
      <c r="E136" s="157"/>
      <c r="F136" s="157"/>
      <c r="G136" s="157"/>
      <c r="H136" s="157"/>
      <c r="I136" s="157"/>
      <c r="J136" s="91"/>
      <c r="K136" s="92"/>
      <c r="L136" s="69" t="s">
        <v>72</v>
      </c>
      <c r="M136" s="68"/>
      <c r="N136" s="68"/>
      <c r="O136" s="68"/>
      <c r="P136" s="68"/>
      <c r="Q136" s="68"/>
      <c r="R136" s="68"/>
    </row>
    <row r="137" spans="1:18" s="1" customFormat="1" ht="13.5" thickBot="1" x14ac:dyDescent="0.25">
      <c r="A137" s="13" t="s">
        <v>47</v>
      </c>
      <c r="B137" s="103">
        <v>2</v>
      </c>
      <c r="C137" s="15">
        <v>0</v>
      </c>
      <c r="D137" s="16">
        <v>46</v>
      </c>
      <c r="E137" s="104">
        <v>11</v>
      </c>
      <c r="F137" s="61">
        <v>1</v>
      </c>
      <c r="G137" s="15">
        <v>0</v>
      </c>
      <c r="H137" s="18">
        <f t="shared" ref="H137:I158" si="1">B137+D137+F137</f>
        <v>49</v>
      </c>
      <c r="I137" s="87">
        <f t="shared" si="1"/>
        <v>11</v>
      </c>
      <c r="J137" s="91">
        <f t="shared" ref="J137:J158" si="2">I137/H137</f>
        <v>0.22448979591836735</v>
      </c>
    </row>
    <row r="138" spans="1:18" s="1" customFormat="1" ht="13.5" customHeight="1" thickBot="1" x14ac:dyDescent="0.25">
      <c r="A138" s="13" t="s">
        <v>48</v>
      </c>
      <c r="B138" s="103">
        <v>1</v>
      </c>
      <c r="C138" s="15">
        <v>0</v>
      </c>
      <c r="D138" s="16">
        <v>28</v>
      </c>
      <c r="E138" s="15">
        <v>0</v>
      </c>
      <c r="F138" s="61">
        <v>36</v>
      </c>
      <c r="G138" s="15">
        <v>0</v>
      </c>
      <c r="H138" s="18">
        <f t="shared" si="1"/>
        <v>65</v>
      </c>
      <c r="I138" s="88">
        <f t="shared" si="1"/>
        <v>0</v>
      </c>
      <c r="J138" s="91">
        <f t="shared" si="2"/>
        <v>0</v>
      </c>
      <c r="L138" s="150" t="s">
        <v>81</v>
      </c>
      <c r="M138" s="150"/>
      <c r="N138" s="150"/>
      <c r="O138" s="150"/>
      <c r="P138" s="150"/>
      <c r="Q138" s="150"/>
      <c r="R138" s="150"/>
    </row>
    <row r="139" spans="1:18" s="1" customFormat="1" ht="13.5" thickBot="1" x14ac:dyDescent="0.25">
      <c r="A139" s="13" t="s">
        <v>49</v>
      </c>
      <c r="B139" s="14"/>
      <c r="C139" s="15"/>
      <c r="D139" s="16">
        <v>8</v>
      </c>
      <c r="E139" s="104">
        <v>2</v>
      </c>
      <c r="F139" s="19"/>
      <c r="G139" s="15"/>
      <c r="H139" s="18">
        <f t="shared" si="1"/>
        <v>8</v>
      </c>
      <c r="I139" s="74">
        <f t="shared" si="1"/>
        <v>2</v>
      </c>
      <c r="J139" s="91">
        <f t="shared" si="2"/>
        <v>0.25</v>
      </c>
      <c r="L139" s="150"/>
      <c r="M139" s="150"/>
      <c r="N139" s="150"/>
      <c r="O139" s="150"/>
      <c r="P139" s="150"/>
      <c r="Q139" s="150"/>
      <c r="R139" s="150"/>
    </row>
    <row r="140" spans="1:18" s="1" customFormat="1" ht="13.5" thickBot="1" x14ac:dyDescent="0.25">
      <c r="A140" s="13" t="s">
        <v>50</v>
      </c>
      <c r="B140" s="16">
        <v>7</v>
      </c>
      <c r="C140" s="104">
        <v>1</v>
      </c>
      <c r="D140" s="16">
        <v>118</v>
      </c>
      <c r="E140" s="17">
        <v>27</v>
      </c>
      <c r="F140" s="18">
        <v>8</v>
      </c>
      <c r="G140" s="17">
        <v>1</v>
      </c>
      <c r="H140" s="18">
        <f t="shared" si="1"/>
        <v>133</v>
      </c>
      <c r="I140" s="87">
        <f t="shared" si="1"/>
        <v>29</v>
      </c>
      <c r="J140" s="91">
        <f t="shared" si="2"/>
        <v>0.21804511278195488</v>
      </c>
      <c r="L140" s="150"/>
      <c r="M140" s="150"/>
      <c r="N140" s="150"/>
      <c r="O140" s="150"/>
      <c r="P140" s="150"/>
      <c r="Q140" s="150"/>
      <c r="R140" s="150"/>
    </row>
    <row r="141" spans="1:18" s="1" customFormat="1" ht="13.5" thickBot="1" x14ac:dyDescent="0.25">
      <c r="A141" s="13" t="s">
        <v>51</v>
      </c>
      <c r="B141" s="14"/>
      <c r="C141" s="15"/>
      <c r="D141" s="103">
        <v>1</v>
      </c>
      <c r="E141" s="15">
        <v>0</v>
      </c>
      <c r="F141" s="19"/>
      <c r="G141" s="15"/>
      <c r="H141" s="18">
        <f t="shared" si="1"/>
        <v>1</v>
      </c>
      <c r="I141" s="88">
        <f t="shared" si="1"/>
        <v>0</v>
      </c>
      <c r="J141" s="91">
        <f t="shared" si="2"/>
        <v>0</v>
      </c>
      <c r="L141" s="150"/>
      <c r="M141" s="150"/>
      <c r="N141" s="150"/>
      <c r="O141" s="150"/>
      <c r="P141" s="150"/>
      <c r="Q141" s="150"/>
      <c r="R141" s="150"/>
    </row>
    <row r="142" spans="1:18" s="1" customFormat="1" ht="13.5" thickBot="1" x14ac:dyDescent="0.25">
      <c r="A142" s="13" t="s">
        <v>52</v>
      </c>
      <c r="B142" s="14"/>
      <c r="C142" s="15"/>
      <c r="D142" s="103">
        <v>3</v>
      </c>
      <c r="E142" s="15">
        <v>0</v>
      </c>
      <c r="F142" s="61">
        <v>38</v>
      </c>
      <c r="G142" s="15">
        <v>0</v>
      </c>
      <c r="H142" s="18">
        <f t="shared" si="1"/>
        <v>41</v>
      </c>
      <c r="I142" s="88">
        <f t="shared" si="1"/>
        <v>0</v>
      </c>
      <c r="J142" s="91">
        <f t="shared" si="2"/>
        <v>0</v>
      </c>
    </row>
    <row r="143" spans="1:18" s="1" customFormat="1" ht="13.5" thickBot="1" x14ac:dyDescent="0.25">
      <c r="A143" s="13" t="s">
        <v>53</v>
      </c>
      <c r="B143" s="16">
        <v>3</v>
      </c>
      <c r="C143" s="15">
        <v>0</v>
      </c>
      <c r="D143" s="103">
        <v>89</v>
      </c>
      <c r="E143" s="17">
        <v>14</v>
      </c>
      <c r="F143" s="61">
        <v>2</v>
      </c>
      <c r="G143" s="104">
        <v>1</v>
      </c>
      <c r="H143" s="18">
        <f t="shared" si="1"/>
        <v>94</v>
      </c>
      <c r="I143" s="87">
        <f t="shared" si="1"/>
        <v>15</v>
      </c>
      <c r="J143" s="91">
        <f t="shared" si="2"/>
        <v>0.15957446808510639</v>
      </c>
    </row>
    <row r="144" spans="1:18" s="1" customFormat="1" ht="13.5" thickBot="1" x14ac:dyDescent="0.25">
      <c r="A144" s="13" t="s">
        <v>55</v>
      </c>
      <c r="B144" s="16">
        <v>14</v>
      </c>
      <c r="C144" s="104">
        <v>1</v>
      </c>
      <c r="D144" s="103">
        <v>333</v>
      </c>
      <c r="E144" s="17">
        <v>27</v>
      </c>
      <c r="F144" s="18">
        <v>35</v>
      </c>
      <c r="G144" s="104">
        <v>1</v>
      </c>
      <c r="H144" s="18">
        <f t="shared" si="1"/>
        <v>382</v>
      </c>
      <c r="I144" s="87">
        <f t="shared" si="1"/>
        <v>29</v>
      </c>
      <c r="J144" s="91">
        <f t="shared" si="2"/>
        <v>7.5916230366492143E-2</v>
      </c>
    </row>
    <row r="145" spans="1:10" s="1" customFormat="1" ht="13.5" thickBot="1" x14ac:dyDescent="0.25">
      <c r="A145" s="13" t="s">
        <v>98</v>
      </c>
      <c r="B145" s="14"/>
      <c r="C145" s="15"/>
      <c r="D145" s="103">
        <v>2</v>
      </c>
      <c r="E145" s="15">
        <v>0</v>
      </c>
      <c r="F145" s="19"/>
      <c r="G145" s="15"/>
      <c r="H145" s="18">
        <f t="shared" si="1"/>
        <v>2</v>
      </c>
      <c r="I145" s="88">
        <f t="shared" si="1"/>
        <v>0</v>
      </c>
      <c r="J145" s="91">
        <f t="shared" si="2"/>
        <v>0</v>
      </c>
    </row>
    <row r="146" spans="1:10" s="1" customFormat="1" ht="13.5" thickBot="1" x14ac:dyDescent="0.25">
      <c r="A146" s="13" t="s">
        <v>56</v>
      </c>
      <c r="B146" s="103">
        <v>1</v>
      </c>
      <c r="C146" s="15">
        <v>0</v>
      </c>
      <c r="D146" s="103">
        <v>28</v>
      </c>
      <c r="E146" s="104">
        <v>5</v>
      </c>
      <c r="F146" s="18">
        <v>4</v>
      </c>
      <c r="G146" s="124">
        <v>1</v>
      </c>
      <c r="H146" s="18">
        <f t="shared" si="1"/>
        <v>33</v>
      </c>
      <c r="I146" s="87">
        <f t="shared" si="1"/>
        <v>6</v>
      </c>
      <c r="J146" s="91">
        <f t="shared" si="2"/>
        <v>0.18181818181818182</v>
      </c>
    </row>
    <row r="147" spans="1:10" s="1" customFormat="1" ht="13.5" thickBot="1" x14ac:dyDescent="0.25">
      <c r="A147" s="13" t="s">
        <v>57</v>
      </c>
      <c r="B147" s="103">
        <v>1</v>
      </c>
      <c r="C147" s="15">
        <v>0</v>
      </c>
      <c r="D147" s="103">
        <v>14</v>
      </c>
      <c r="E147" s="104">
        <v>4</v>
      </c>
      <c r="F147" s="61">
        <v>1</v>
      </c>
      <c r="G147" s="15">
        <v>0</v>
      </c>
      <c r="H147" s="18">
        <f t="shared" si="1"/>
        <v>16</v>
      </c>
      <c r="I147" s="74">
        <f t="shared" si="1"/>
        <v>4</v>
      </c>
      <c r="J147" s="91">
        <f t="shared" si="2"/>
        <v>0.25</v>
      </c>
    </row>
    <row r="148" spans="1:10" s="1" customFormat="1" ht="13.5" thickBot="1" x14ac:dyDescent="0.25">
      <c r="A148" s="13" t="s">
        <v>58</v>
      </c>
      <c r="B148" s="14"/>
      <c r="C148" s="15"/>
      <c r="D148" s="103">
        <v>2</v>
      </c>
      <c r="E148" s="15">
        <v>0</v>
      </c>
      <c r="F148" s="61">
        <v>1</v>
      </c>
      <c r="G148" s="15">
        <v>0</v>
      </c>
      <c r="H148" s="18">
        <f t="shared" si="1"/>
        <v>3</v>
      </c>
      <c r="I148" s="88">
        <f t="shared" si="1"/>
        <v>0</v>
      </c>
      <c r="J148" s="91">
        <f t="shared" si="2"/>
        <v>0</v>
      </c>
    </row>
    <row r="149" spans="1:10" s="1" customFormat="1" ht="13.5" thickBot="1" x14ac:dyDescent="0.25">
      <c r="A149" s="13" t="s">
        <v>59</v>
      </c>
      <c r="B149" s="103">
        <v>3</v>
      </c>
      <c r="C149" s="124">
        <v>1</v>
      </c>
      <c r="D149" s="103">
        <v>31</v>
      </c>
      <c r="E149" s="17">
        <v>8</v>
      </c>
      <c r="F149" s="61">
        <v>1</v>
      </c>
      <c r="G149" s="15">
        <v>0</v>
      </c>
      <c r="H149" s="18">
        <f t="shared" si="1"/>
        <v>35</v>
      </c>
      <c r="I149" s="87">
        <f t="shared" si="1"/>
        <v>9</v>
      </c>
      <c r="J149" s="91">
        <f t="shared" si="2"/>
        <v>0.25714285714285712</v>
      </c>
    </row>
    <row r="150" spans="1:10" s="1" customFormat="1" ht="13.5" thickBot="1" x14ac:dyDescent="0.25">
      <c r="A150" s="13" t="s">
        <v>60</v>
      </c>
      <c r="B150" s="14"/>
      <c r="C150" s="15"/>
      <c r="D150" s="16">
        <v>2</v>
      </c>
      <c r="E150" s="104">
        <v>1</v>
      </c>
      <c r="F150" s="61">
        <v>1</v>
      </c>
      <c r="G150" s="15">
        <v>0</v>
      </c>
      <c r="H150" s="18">
        <f t="shared" si="1"/>
        <v>3</v>
      </c>
      <c r="I150" s="87">
        <f t="shared" si="1"/>
        <v>1</v>
      </c>
      <c r="J150" s="91">
        <f t="shared" si="2"/>
        <v>0.33333333333333331</v>
      </c>
    </row>
    <row r="151" spans="1:10" s="1" customFormat="1" ht="13.5" thickBot="1" x14ac:dyDescent="0.25">
      <c r="A151" s="13" t="s">
        <v>70</v>
      </c>
      <c r="B151" s="14"/>
      <c r="C151" s="15"/>
      <c r="D151" s="16">
        <v>1</v>
      </c>
      <c r="E151" s="15">
        <v>0</v>
      </c>
      <c r="F151" s="19"/>
      <c r="G151" s="15"/>
      <c r="H151" s="18">
        <f t="shared" si="1"/>
        <v>1</v>
      </c>
      <c r="I151" s="88">
        <f t="shared" si="1"/>
        <v>0</v>
      </c>
      <c r="J151" s="91">
        <f t="shared" si="2"/>
        <v>0</v>
      </c>
    </row>
    <row r="152" spans="1:10" s="1" customFormat="1" ht="13.5" thickBot="1" x14ac:dyDescent="0.25">
      <c r="A152" s="13" t="s">
        <v>61</v>
      </c>
      <c r="B152" s="14"/>
      <c r="C152" s="15"/>
      <c r="D152" s="16">
        <v>5</v>
      </c>
      <c r="E152" s="15">
        <v>0</v>
      </c>
      <c r="F152" s="61">
        <v>1</v>
      </c>
      <c r="G152" s="15">
        <v>0</v>
      </c>
      <c r="H152" s="18">
        <f t="shared" si="1"/>
        <v>6</v>
      </c>
      <c r="I152" s="88">
        <f t="shared" si="1"/>
        <v>0</v>
      </c>
      <c r="J152" s="91">
        <f t="shared" si="2"/>
        <v>0</v>
      </c>
    </row>
    <row r="153" spans="1:10" s="1" customFormat="1" ht="13.5" thickBot="1" x14ac:dyDescent="0.25">
      <c r="A153" s="13" t="s">
        <v>62</v>
      </c>
      <c r="B153" s="14"/>
      <c r="C153" s="15"/>
      <c r="D153" s="16">
        <v>4</v>
      </c>
      <c r="E153" s="15">
        <v>0</v>
      </c>
      <c r="F153" s="18">
        <v>2</v>
      </c>
      <c r="G153" s="104">
        <v>1</v>
      </c>
      <c r="H153" s="18">
        <f t="shared" si="1"/>
        <v>6</v>
      </c>
      <c r="I153" s="74">
        <f t="shared" si="1"/>
        <v>1</v>
      </c>
      <c r="J153" s="91">
        <f t="shared" si="2"/>
        <v>0.16666666666666666</v>
      </c>
    </row>
    <row r="154" spans="1:10" s="1" customFormat="1" ht="13.5" thickBot="1" x14ac:dyDescent="0.25">
      <c r="A154" s="13" t="s">
        <v>63</v>
      </c>
      <c r="B154" s="14"/>
      <c r="C154" s="15"/>
      <c r="D154" s="16">
        <v>6</v>
      </c>
      <c r="E154" s="15">
        <v>0</v>
      </c>
      <c r="F154" s="18">
        <v>59</v>
      </c>
      <c r="G154" s="15">
        <v>0</v>
      </c>
      <c r="H154" s="18">
        <f t="shared" si="1"/>
        <v>65</v>
      </c>
      <c r="I154" s="88">
        <f t="shared" si="1"/>
        <v>0</v>
      </c>
      <c r="J154" s="91">
        <f t="shared" si="2"/>
        <v>0</v>
      </c>
    </row>
    <row r="155" spans="1:10" s="1" customFormat="1" ht="13.5" thickBot="1" x14ac:dyDescent="0.25">
      <c r="A155" s="13" t="s">
        <v>64</v>
      </c>
      <c r="B155" s="14"/>
      <c r="C155" s="15"/>
      <c r="D155" s="14"/>
      <c r="E155" s="15">
        <v>0</v>
      </c>
      <c r="F155" s="18">
        <v>9</v>
      </c>
      <c r="G155" s="15">
        <v>0</v>
      </c>
      <c r="H155" s="18">
        <f t="shared" si="1"/>
        <v>9</v>
      </c>
      <c r="I155" s="88">
        <f t="shared" si="1"/>
        <v>0</v>
      </c>
      <c r="J155" s="91">
        <f t="shared" si="2"/>
        <v>0</v>
      </c>
    </row>
    <row r="156" spans="1:10" s="1" customFormat="1" ht="13.5" thickBot="1" x14ac:dyDescent="0.25">
      <c r="A156" s="13" t="s">
        <v>65</v>
      </c>
      <c r="B156" s="103">
        <v>9</v>
      </c>
      <c r="C156" s="104">
        <v>2</v>
      </c>
      <c r="D156" s="16">
        <v>75</v>
      </c>
      <c r="E156" s="17">
        <v>18</v>
      </c>
      <c r="F156" s="18">
        <v>4</v>
      </c>
      <c r="G156" s="124">
        <v>2</v>
      </c>
      <c r="H156" s="18">
        <f t="shared" si="1"/>
        <v>88</v>
      </c>
      <c r="I156" s="87">
        <f t="shared" si="1"/>
        <v>22</v>
      </c>
      <c r="J156" s="91">
        <f t="shared" si="2"/>
        <v>0.25</v>
      </c>
    </row>
    <row r="157" spans="1:10" s="1" customFormat="1" ht="13.5" thickBot="1" x14ac:dyDescent="0.25">
      <c r="A157" s="13" t="s">
        <v>66</v>
      </c>
      <c r="B157" s="16">
        <v>2</v>
      </c>
      <c r="C157" s="15">
        <v>0</v>
      </c>
      <c r="D157" s="16">
        <v>38</v>
      </c>
      <c r="E157" s="17">
        <v>10</v>
      </c>
      <c r="F157" s="19"/>
      <c r="G157" s="15"/>
      <c r="H157" s="18">
        <f t="shared" si="1"/>
        <v>40</v>
      </c>
      <c r="I157" s="87">
        <f t="shared" si="1"/>
        <v>10</v>
      </c>
      <c r="J157" s="91">
        <f t="shared" si="2"/>
        <v>0.25</v>
      </c>
    </row>
    <row r="158" spans="1:10" s="1" customFormat="1" ht="13.5" thickBot="1" x14ac:dyDescent="0.25">
      <c r="A158" s="20" t="s">
        <v>67</v>
      </c>
      <c r="B158" s="23">
        <v>13</v>
      </c>
      <c r="C158" s="22">
        <v>0</v>
      </c>
      <c r="D158" s="23">
        <v>98</v>
      </c>
      <c r="E158" s="24">
        <v>25</v>
      </c>
      <c r="F158" s="25">
        <v>10</v>
      </c>
      <c r="G158" s="125">
        <v>1</v>
      </c>
      <c r="H158" s="25">
        <f t="shared" si="1"/>
        <v>121</v>
      </c>
      <c r="I158" s="89">
        <f t="shared" si="1"/>
        <v>26</v>
      </c>
      <c r="J158" s="91">
        <f t="shared" si="2"/>
        <v>0.21487603305785125</v>
      </c>
    </row>
    <row r="159" spans="1:10" s="1" customFormat="1" ht="12.75" hidden="1" x14ac:dyDescent="0.2">
      <c r="H159" s="93"/>
      <c r="I159" s="93">
        <f t="shared" ref="I159" si="3">C159+E159+G159</f>
        <v>0</v>
      </c>
      <c r="J159" s="126">
        <v>1</v>
      </c>
    </row>
    <row r="160" spans="1:10" s="1" customFormat="1" ht="12.75" x14ac:dyDescent="0.2"/>
    <row r="161" spans="1:11" s="1" customFormat="1" ht="12.75" x14ac:dyDescent="0.2"/>
    <row r="162" spans="1:11" s="1" customFormat="1" ht="15.75" thickBot="1" x14ac:dyDescent="0.3">
      <c r="A162" s="28" t="s">
        <v>97</v>
      </c>
      <c r="B162" s="28"/>
      <c r="C162" s="28"/>
      <c r="D162" s="28"/>
      <c r="E162" s="28"/>
      <c r="F162" s="28"/>
      <c r="G162" s="28"/>
      <c r="H162" s="3"/>
      <c r="I162" s="3"/>
      <c r="J162"/>
      <c r="K162"/>
    </row>
    <row r="163" spans="1:11" s="1" customFormat="1" ht="77.25" thickBot="1" x14ac:dyDescent="0.25">
      <c r="A163" s="29"/>
      <c r="B163" s="30" t="s">
        <v>30</v>
      </c>
      <c r="C163" s="30" t="s">
        <v>31</v>
      </c>
      <c r="D163" s="30" t="s">
        <v>32</v>
      </c>
      <c r="E163" s="30" t="s">
        <v>33</v>
      </c>
      <c r="F163" s="30" t="s">
        <v>34</v>
      </c>
      <c r="G163" s="30" t="s">
        <v>35</v>
      </c>
      <c r="H163" s="30" t="s">
        <v>36</v>
      </c>
      <c r="I163" s="30" t="s">
        <v>37</v>
      </c>
      <c r="J163" s="30" t="s">
        <v>38</v>
      </c>
      <c r="K163" s="31" t="s">
        <v>39</v>
      </c>
    </row>
    <row r="164" spans="1:11" s="1" customFormat="1" ht="13.5" thickBot="1" x14ac:dyDescent="0.25">
      <c r="A164" s="49" t="s">
        <v>68</v>
      </c>
      <c r="B164" s="64" t="str">
        <f>I135</f>
        <v>134*</v>
      </c>
      <c r="C164" s="33">
        <f>SUMPRODUCT(C166:C178,B166:B178) / SUM(B166:B178)</f>
        <v>6.7939393939393939</v>
      </c>
      <c r="D164" s="33">
        <f>SUMPRODUCT(D166:D178,B166:B178) / SUM(B166:B178)</f>
        <v>2.3515151515151516</v>
      </c>
      <c r="E164" s="33">
        <f>SUMPRODUCT(E166:E178,B166:B178) / SUM(B166:B178)</f>
        <v>4.5333333333333332</v>
      </c>
      <c r="F164" s="33">
        <f>SUMPRODUCT(F166:F178,B166:B178) / SUM(B166:B178)</f>
        <v>0</v>
      </c>
      <c r="G164" s="33">
        <f>SUMPRODUCT(G166:G178,B166:B178) / SUM(B166:B178)</f>
        <v>3.9636363636363638</v>
      </c>
      <c r="H164" s="33">
        <f>SUMPRODUCT(H166:H178,B166:B178) / SUM(B166:B178)</f>
        <v>0.76969696969696966</v>
      </c>
      <c r="I164" s="110">
        <f>SUMPRODUCT(I166:I178,B166:B178) / SUM(B166:B178)</f>
        <v>15.290909090909091</v>
      </c>
      <c r="J164" s="33">
        <f>SUMPRODUCT(J166:J178,B166:B178) / SUM(B166:B178)</f>
        <v>3.1212121212121211</v>
      </c>
      <c r="K164" s="111">
        <f>SUMPRODUCT(K166:K178,B166:B178) / SUM(B166:B178)</f>
        <v>18.412121212121214</v>
      </c>
    </row>
    <row r="165" spans="1:11" s="1" customFormat="1" ht="13.5" thickBot="1" x14ac:dyDescent="0.25">
      <c r="A165" s="158" t="s">
        <v>41</v>
      </c>
      <c r="B165" s="159"/>
      <c r="C165" s="159"/>
      <c r="D165" s="159"/>
      <c r="E165" s="159"/>
      <c r="F165" s="159"/>
      <c r="G165" s="159"/>
      <c r="H165" s="159"/>
      <c r="I165" s="159"/>
      <c r="J165" s="159"/>
      <c r="K165" s="160"/>
    </row>
    <row r="166" spans="1:11" s="1" customFormat="1" ht="12.75" x14ac:dyDescent="0.2">
      <c r="A166" s="50" t="s">
        <v>47</v>
      </c>
      <c r="B166" s="51">
        <v>11</v>
      </c>
      <c r="C166" s="52">
        <v>5.9090909090909092</v>
      </c>
      <c r="D166" s="52">
        <v>5.6363636363636367</v>
      </c>
      <c r="E166" s="52">
        <v>1.6363636363636365</v>
      </c>
      <c r="F166" s="52">
        <v>0</v>
      </c>
      <c r="G166" s="52">
        <v>1.6363636363636365</v>
      </c>
      <c r="H166" s="52">
        <v>1.1818181818181819</v>
      </c>
      <c r="I166" s="120">
        <v>9.1818181818181817</v>
      </c>
      <c r="J166" s="52">
        <v>6.8181818181818183</v>
      </c>
      <c r="K166" s="121">
        <v>16</v>
      </c>
    </row>
    <row r="167" spans="1:11" s="1" customFormat="1" ht="12.75" x14ac:dyDescent="0.2">
      <c r="A167" s="50" t="s">
        <v>49</v>
      </c>
      <c r="B167" s="51">
        <v>2</v>
      </c>
      <c r="C167" s="52">
        <v>0</v>
      </c>
      <c r="D167" s="52">
        <v>0</v>
      </c>
      <c r="E167" s="52">
        <v>1</v>
      </c>
      <c r="F167" s="52">
        <v>0</v>
      </c>
      <c r="G167" s="52">
        <v>4.5</v>
      </c>
      <c r="H167" s="52">
        <v>0</v>
      </c>
      <c r="I167" s="120">
        <v>5.5</v>
      </c>
      <c r="J167" s="52">
        <v>0</v>
      </c>
      <c r="K167" s="121">
        <v>5.5</v>
      </c>
    </row>
    <row r="168" spans="1:11" s="1" customFormat="1" ht="12.75" x14ac:dyDescent="0.2">
      <c r="A168" s="53" t="s">
        <v>50</v>
      </c>
      <c r="B168" s="54">
        <v>29</v>
      </c>
      <c r="C168" s="37">
        <v>6.2068965517241379</v>
      </c>
      <c r="D168" s="37">
        <v>2.8275862068965516</v>
      </c>
      <c r="E168" s="37">
        <v>6.068965517241379</v>
      </c>
      <c r="F168" s="37">
        <v>0</v>
      </c>
      <c r="G168" s="37">
        <v>4.4482758620689653</v>
      </c>
      <c r="H168" s="37">
        <v>0.62068965517241381</v>
      </c>
      <c r="I168" s="109">
        <v>16.724137931034484</v>
      </c>
      <c r="J168" s="37">
        <v>3.4482758620689653</v>
      </c>
      <c r="K168" s="113">
        <v>20.172413793103448</v>
      </c>
    </row>
    <row r="169" spans="1:11" s="1" customFormat="1" ht="12.75" x14ac:dyDescent="0.2">
      <c r="A169" s="13" t="s">
        <v>53</v>
      </c>
      <c r="B169" s="54">
        <v>15</v>
      </c>
      <c r="C169" s="37">
        <v>7.5333333333333332</v>
      </c>
      <c r="D169" s="37">
        <v>0.53333333333333333</v>
      </c>
      <c r="E169" s="37">
        <v>4.8</v>
      </c>
      <c r="F169" s="37">
        <v>0</v>
      </c>
      <c r="G169" s="37">
        <v>3.5333333333333332</v>
      </c>
      <c r="H169" s="37">
        <v>0</v>
      </c>
      <c r="I169" s="109">
        <v>15.866666666666667</v>
      </c>
      <c r="J169" s="37">
        <v>0.53333333333333333</v>
      </c>
      <c r="K169" s="113">
        <v>16.399999999999999</v>
      </c>
    </row>
    <row r="170" spans="1:11" s="1" customFormat="1" ht="12.75" x14ac:dyDescent="0.2">
      <c r="A170" s="53" t="s">
        <v>55</v>
      </c>
      <c r="B170" s="54">
        <v>29</v>
      </c>
      <c r="C170" s="37">
        <v>9.5172413793103452</v>
      </c>
      <c r="D170" s="37">
        <v>1.4827586206896552</v>
      </c>
      <c r="E170" s="37">
        <v>4.4827586206896548</v>
      </c>
      <c r="F170" s="37">
        <v>0</v>
      </c>
      <c r="G170" s="37">
        <v>3.7586206896551726</v>
      </c>
      <c r="H170" s="37">
        <v>0.62068965517241381</v>
      </c>
      <c r="I170" s="109">
        <v>17.758620689655171</v>
      </c>
      <c r="J170" s="37">
        <v>2.103448275862069</v>
      </c>
      <c r="K170" s="113">
        <v>19.862068965517242</v>
      </c>
    </row>
    <row r="171" spans="1:11" s="1" customFormat="1" ht="12.75" x14ac:dyDescent="0.2">
      <c r="A171" s="53" t="s">
        <v>56</v>
      </c>
      <c r="B171" s="54">
        <v>6</v>
      </c>
      <c r="C171" s="37">
        <v>1.5</v>
      </c>
      <c r="D171" s="37">
        <v>0.5</v>
      </c>
      <c r="E171" s="37">
        <v>4</v>
      </c>
      <c r="F171" s="37">
        <v>0</v>
      </c>
      <c r="G171" s="37">
        <v>1.3333333333333333</v>
      </c>
      <c r="H171" s="37">
        <v>5.833333333333333</v>
      </c>
      <c r="I171" s="109">
        <v>6.833333333333333</v>
      </c>
      <c r="J171" s="37">
        <v>6.333333333333333</v>
      </c>
      <c r="K171" s="113">
        <v>13.166666666666666</v>
      </c>
    </row>
    <row r="172" spans="1:11" s="1" customFormat="1" ht="12.75" x14ac:dyDescent="0.2">
      <c r="A172" s="53" t="s">
        <v>57</v>
      </c>
      <c r="B172" s="54">
        <v>4</v>
      </c>
      <c r="C172" s="37">
        <v>0</v>
      </c>
      <c r="D172" s="37">
        <v>0</v>
      </c>
      <c r="E172" s="37">
        <v>1</v>
      </c>
      <c r="F172" s="37">
        <v>0</v>
      </c>
      <c r="G172" s="37">
        <v>5.5</v>
      </c>
      <c r="H172" s="37">
        <v>0</v>
      </c>
      <c r="I172" s="109">
        <v>6.5</v>
      </c>
      <c r="J172" s="37">
        <v>0</v>
      </c>
      <c r="K172" s="113">
        <v>6.5</v>
      </c>
    </row>
    <row r="173" spans="1:11" s="1" customFormat="1" ht="12.75" x14ac:dyDescent="0.2">
      <c r="A173" s="53" t="s">
        <v>59</v>
      </c>
      <c r="B173" s="54">
        <v>9</v>
      </c>
      <c r="C173" s="37">
        <v>2.2222222222222223</v>
      </c>
      <c r="D173" s="37">
        <v>2</v>
      </c>
      <c r="E173" s="37">
        <v>1.7777777777777777</v>
      </c>
      <c r="F173" s="37">
        <v>0</v>
      </c>
      <c r="G173" s="37">
        <v>4.333333333333333</v>
      </c>
      <c r="H173" s="37">
        <v>1.1111111111111112</v>
      </c>
      <c r="I173" s="109">
        <v>8.3333333333333339</v>
      </c>
      <c r="J173" s="37">
        <v>3.1111111111111112</v>
      </c>
      <c r="K173" s="113">
        <v>11.444444444444445</v>
      </c>
    </row>
    <row r="174" spans="1:11" s="1" customFormat="1" ht="12.75" x14ac:dyDescent="0.2">
      <c r="A174" s="53" t="s">
        <v>60</v>
      </c>
      <c r="B174" s="54">
        <v>1</v>
      </c>
      <c r="C174" s="37">
        <v>0</v>
      </c>
      <c r="D174" s="37">
        <v>0</v>
      </c>
      <c r="E174" s="37">
        <v>1</v>
      </c>
      <c r="F174" s="37">
        <v>0</v>
      </c>
      <c r="G174" s="37">
        <v>15</v>
      </c>
      <c r="H174" s="37">
        <v>0</v>
      </c>
      <c r="I174" s="109">
        <v>16</v>
      </c>
      <c r="J174" s="37">
        <v>0</v>
      </c>
      <c r="K174" s="113">
        <v>16</v>
      </c>
    </row>
    <row r="175" spans="1:11" s="1" customFormat="1" ht="12.75" x14ac:dyDescent="0.2">
      <c r="A175" s="53" t="s">
        <v>62</v>
      </c>
      <c r="B175" s="54">
        <v>1</v>
      </c>
      <c r="C175" s="37">
        <v>29</v>
      </c>
      <c r="D175" s="37">
        <v>8</v>
      </c>
      <c r="E175" s="37">
        <v>21</v>
      </c>
      <c r="F175" s="37">
        <v>0</v>
      </c>
      <c r="G175" s="37">
        <v>1</v>
      </c>
      <c r="H175" s="37">
        <v>1</v>
      </c>
      <c r="I175" s="109">
        <v>51</v>
      </c>
      <c r="J175" s="37">
        <v>9</v>
      </c>
      <c r="K175" s="113">
        <v>60</v>
      </c>
    </row>
    <row r="176" spans="1:11" s="1" customFormat="1" ht="12.75" x14ac:dyDescent="0.2">
      <c r="A176" s="53" t="s">
        <v>65</v>
      </c>
      <c r="B176" s="54">
        <v>22</v>
      </c>
      <c r="C176" s="37">
        <v>8.1363636363636367</v>
      </c>
      <c r="D176" s="37">
        <v>3.1818181818181817</v>
      </c>
      <c r="E176" s="37">
        <v>5.0909090909090908</v>
      </c>
      <c r="F176" s="37">
        <v>0</v>
      </c>
      <c r="G176" s="37">
        <v>6</v>
      </c>
      <c r="H176" s="37">
        <v>0.90909090909090906</v>
      </c>
      <c r="I176" s="109">
        <v>19.227272727272727</v>
      </c>
      <c r="J176" s="37">
        <v>4.0909090909090908</v>
      </c>
      <c r="K176" s="113">
        <v>23.318181818181817</v>
      </c>
    </row>
    <row r="177" spans="1:11" s="1" customFormat="1" ht="12.75" x14ac:dyDescent="0.2">
      <c r="A177" s="53" t="s">
        <v>66</v>
      </c>
      <c r="B177" s="54">
        <v>10</v>
      </c>
      <c r="C177" s="37">
        <v>8.9</v>
      </c>
      <c r="D177" s="37">
        <v>3.1</v>
      </c>
      <c r="E177" s="37">
        <v>4</v>
      </c>
      <c r="F177" s="37">
        <v>0</v>
      </c>
      <c r="G177" s="37">
        <v>6.2</v>
      </c>
      <c r="H177" s="37">
        <v>0.3</v>
      </c>
      <c r="I177" s="109">
        <v>19.100000000000001</v>
      </c>
      <c r="J177" s="37">
        <v>3.4</v>
      </c>
      <c r="K177" s="113">
        <v>22.5</v>
      </c>
    </row>
    <row r="178" spans="1:11" s="1" customFormat="1" ht="13.5" thickBot="1" x14ac:dyDescent="0.25">
      <c r="A178" s="53" t="s">
        <v>67</v>
      </c>
      <c r="B178" s="54">
        <v>26</v>
      </c>
      <c r="C178" s="37">
        <v>6.1923076923076925</v>
      </c>
      <c r="D178" s="37">
        <v>2.4230769230769229</v>
      </c>
      <c r="E178" s="37">
        <v>5.0769230769230766</v>
      </c>
      <c r="F178" s="37">
        <v>0</v>
      </c>
      <c r="G178" s="37">
        <v>2.1923076923076925</v>
      </c>
      <c r="H178" s="37">
        <v>0.34615384615384615</v>
      </c>
      <c r="I178" s="109">
        <v>13.461538461538462</v>
      </c>
      <c r="J178" s="37">
        <v>2.7692307692307692</v>
      </c>
      <c r="K178" s="113">
        <v>16.23076923076923</v>
      </c>
    </row>
    <row r="179" spans="1:11" s="1" customFormat="1" ht="13.5" thickBot="1" x14ac:dyDescent="0.25">
      <c r="A179" s="57"/>
      <c r="B179" s="58"/>
      <c r="C179" s="58"/>
      <c r="D179" s="58"/>
      <c r="E179" s="58"/>
      <c r="F179" s="58"/>
      <c r="G179" s="58"/>
      <c r="H179" s="58"/>
      <c r="I179" s="58"/>
      <c r="J179" s="58"/>
      <c r="K179" s="59"/>
    </row>
    <row r="180" spans="1:11" s="1" customFormat="1" ht="13.5" thickBot="1" x14ac:dyDescent="0.25">
      <c r="A180" s="158" t="s">
        <v>42</v>
      </c>
      <c r="B180" s="159"/>
      <c r="C180" s="159"/>
      <c r="D180" s="159"/>
      <c r="E180" s="159"/>
      <c r="F180" s="159"/>
      <c r="G180" s="159"/>
      <c r="H180" s="159"/>
      <c r="I180" s="159"/>
      <c r="J180" s="159"/>
      <c r="K180" s="160"/>
    </row>
    <row r="181" spans="1:11" s="1" customFormat="1" ht="12.75" x14ac:dyDescent="0.2">
      <c r="A181" s="43" t="s">
        <v>43</v>
      </c>
      <c r="B181" s="44">
        <v>5</v>
      </c>
      <c r="C181" s="44">
        <v>2.6</v>
      </c>
      <c r="D181" s="44">
        <v>0</v>
      </c>
      <c r="E181" s="44">
        <v>1.2</v>
      </c>
      <c r="F181" s="44">
        <v>0</v>
      </c>
      <c r="G181" s="44">
        <v>4.4000000000000004</v>
      </c>
      <c r="H181" s="44">
        <v>1</v>
      </c>
      <c r="I181" s="105">
        <v>8.1999999999999993</v>
      </c>
      <c r="J181" s="44">
        <v>1</v>
      </c>
      <c r="K181" s="115">
        <v>9.1999999999999993</v>
      </c>
    </row>
    <row r="182" spans="1:11" s="1" customFormat="1" ht="12.75" x14ac:dyDescent="0.2">
      <c r="A182" s="45" t="s">
        <v>44</v>
      </c>
      <c r="B182" s="46">
        <v>152</v>
      </c>
      <c r="C182" s="46">
        <v>7.0986842105263159</v>
      </c>
      <c r="D182" s="46">
        <v>2.5</v>
      </c>
      <c r="E182" s="46">
        <v>4.6973684210526319</v>
      </c>
      <c r="F182" s="46">
        <v>0</v>
      </c>
      <c r="G182" s="46">
        <v>4.0789473684210522</v>
      </c>
      <c r="H182" s="46">
        <v>0.76315789473684215</v>
      </c>
      <c r="I182" s="106">
        <v>15.875</v>
      </c>
      <c r="J182" s="46">
        <v>3.263157894736842</v>
      </c>
      <c r="K182" s="116">
        <v>19.138157894736842</v>
      </c>
    </row>
    <row r="183" spans="1:11" s="1" customFormat="1" ht="13.5" thickBot="1" x14ac:dyDescent="0.25">
      <c r="A183" s="38" t="s">
        <v>45</v>
      </c>
      <c r="B183" s="39">
        <v>8</v>
      </c>
      <c r="C183" s="39">
        <v>3.625</v>
      </c>
      <c r="D183" s="39">
        <v>1</v>
      </c>
      <c r="E183" s="39">
        <v>3.5</v>
      </c>
      <c r="F183" s="39">
        <v>0</v>
      </c>
      <c r="G183" s="39">
        <v>1.5</v>
      </c>
      <c r="H183" s="39">
        <v>0.75</v>
      </c>
      <c r="I183" s="107">
        <v>8.625</v>
      </c>
      <c r="J183" s="39">
        <v>1.75</v>
      </c>
      <c r="K183" s="114">
        <v>10.375</v>
      </c>
    </row>
    <row r="186" spans="1:11" x14ac:dyDescent="0.25">
      <c r="A186" s="117"/>
      <c r="B186" s="118"/>
      <c r="C186" s="118"/>
      <c r="D186" s="118"/>
      <c r="E186" s="118"/>
      <c r="F186" s="118"/>
      <c r="G186" s="118"/>
      <c r="H186" s="118"/>
      <c r="I186" s="119"/>
      <c r="J186" s="118"/>
      <c r="K186" s="119"/>
    </row>
    <row r="187" spans="1:11" x14ac:dyDescent="0.25">
      <c r="A187" s="117"/>
      <c r="B187" s="118"/>
      <c r="C187" s="118"/>
      <c r="D187" s="118"/>
      <c r="E187" s="118"/>
      <c r="F187" s="118"/>
      <c r="G187" s="118"/>
      <c r="H187" s="118"/>
      <c r="I187" s="119"/>
      <c r="J187" s="118"/>
      <c r="K187" s="119"/>
    </row>
    <row r="188" spans="1:11" x14ac:dyDescent="0.25">
      <c r="A188" s="151" t="s">
        <v>78</v>
      </c>
    </row>
    <row r="189" spans="1:11" x14ac:dyDescent="0.25">
      <c r="A189" s="151"/>
    </row>
    <row r="191" spans="1:11" x14ac:dyDescent="0.25">
      <c r="A191" s="99" t="s">
        <v>79</v>
      </c>
    </row>
  </sheetData>
  <sheetProtection algorithmName="SHA-512" hashValue="Sy+QwwtUPxZx1oleKo/SpQDzQCZBMFEQTFcyz6BlLsJqY3JK9Dzow2Ic1gB1bZxbGjWloW+5MMVqWC913+E2bA==" saltValue="XXenzmZ913VaXIo7AyGx7Q==" spinCount="100000" sheet="1" objects="1" scenarios="1"/>
  <mergeCells count="11">
    <mergeCell ref="B1:F1"/>
    <mergeCell ref="I1:M1"/>
    <mergeCell ref="A188:A189"/>
    <mergeCell ref="L138:R141"/>
    <mergeCell ref="A165:K165"/>
    <mergeCell ref="A180:K180"/>
    <mergeCell ref="B133:C133"/>
    <mergeCell ref="D133:E133"/>
    <mergeCell ref="F133:G133"/>
    <mergeCell ref="H133:J133"/>
    <mergeCell ref="A136:I136"/>
  </mergeCells>
  <conditionalFormatting sqref="J135:J15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{E378C610-D2F7-4C03-B8BE-E938E5FA8995}</x14:id>
        </ext>
      </extLst>
    </cfRule>
  </conditionalFormatting>
  <conditionalFormatting sqref="J135:J1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{FA771F29-DB6E-4045-9D7C-3D56955490BD}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78C610-D2F7-4C03-B8BE-E938E5FA8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J135:J158</xm:sqref>
        </x14:conditionalFormatting>
        <x14:conditionalFormatting xmlns:xm="http://schemas.microsoft.com/office/excel/2006/main">
          <x14:cfRule type="dataBar" id="{FA771F29-DB6E-4045-9D7C-3D56955490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J135:J159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DF3F-C30E-4001-80F9-ACD812FD44F7}">
  <dimension ref="A1:R200"/>
  <sheetViews>
    <sheetView zoomScale="70" zoomScaleNormal="70" workbookViewId="0">
      <selection activeCell="N14" sqref="N14"/>
    </sheetView>
  </sheetViews>
  <sheetFormatPr defaultRowHeight="15" x14ac:dyDescent="0.25"/>
  <cols>
    <col min="1" max="1" width="56.85546875" style="96" customWidth="1"/>
    <col min="2" max="2" width="15.28515625" style="96" customWidth="1"/>
    <col min="3" max="3" width="18.42578125" style="96" customWidth="1"/>
    <col min="4" max="4" width="10" style="96" customWidth="1"/>
    <col min="5" max="5" width="18.42578125" style="96" customWidth="1"/>
    <col min="6" max="6" width="10.42578125" style="96" customWidth="1"/>
    <col min="7" max="7" width="17.5703125" style="96" customWidth="1"/>
    <col min="8" max="8" width="10.42578125" style="96" customWidth="1"/>
    <col min="9" max="9" width="17.5703125" style="96" customWidth="1"/>
    <col min="10" max="10" width="14.28515625" style="96" customWidth="1"/>
    <col min="11" max="11" width="6.85546875" style="96" customWidth="1"/>
    <col min="12" max="16" width="8.7109375" style="96"/>
  </cols>
  <sheetData>
    <row r="1" spans="2:13" s="1" customFormat="1" ht="15.75" x14ac:dyDescent="0.25">
      <c r="B1" s="152" t="s">
        <v>77</v>
      </c>
      <c r="C1" s="152"/>
      <c r="D1" s="152"/>
      <c r="E1" s="152"/>
      <c r="F1" s="152"/>
      <c r="H1" s="127"/>
      <c r="I1" s="153" t="s">
        <v>82</v>
      </c>
      <c r="J1" s="153"/>
      <c r="K1" s="153"/>
      <c r="L1" s="153"/>
      <c r="M1" s="153"/>
    </row>
    <row r="138" spans="1:18" ht="15.75" thickBot="1" x14ac:dyDescent="0.3">
      <c r="A138" s="2" t="s">
        <v>85</v>
      </c>
      <c r="B138" s="2"/>
      <c r="C138" s="2"/>
      <c r="D138" s="2"/>
      <c r="E138" s="2"/>
      <c r="F138" s="3"/>
      <c r="G138" s="3"/>
      <c r="H138"/>
      <c r="I138"/>
      <c r="J138"/>
    </row>
    <row r="139" spans="1:18" s="1" customFormat="1" ht="15" customHeight="1" thickBot="1" x14ac:dyDescent="0.25">
      <c r="A139" s="4"/>
      <c r="B139" s="155" t="s">
        <v>1</v>
      </c>
      <c r="C139" s="155"/>
      <c r="D139" s="155" t="s">
        <v>2</v>
      </c>
      <c r="E139" s="155"/>
      <c r="F139" s="155" t="s">
        <v>3</v>
      </c>
      <c r="G139" s="156"/>
      <c r="H139" s="148" t="s">
        <v>4</v>
      </c>
      <c r="I139" s="142"/>
      <c r="J139" s="149"/>
    </row>
    <row r="140" spans="1:18" s="1" customFormat="1" ht="14.1" customHeight="1" thickBot="1" x14ac:dyDescent="0.25">
      <c r="A140" s="5" t="s">
        <v>5</v>
      </c>
      <c r="B140" s="6" t="s">
        <v>6</v>
      </c>
      <c r="C140" s="6" t="s">
        <v>7</v>
      </c>
      <c r="D140" s="6" t="s">
        <v>6</v>
      </c>
      <c r="E140" s="6" t="s">
        <v>7</v>
      </c>
      <c r="F140" s="6" t="s">
        <v>6</v>
      </c>
      <c r="G140" s="70" t="s">
        <v>7</v>
      </c>
      <c r="H140" s="78" t="s">
        <v>6</v>
      </c>
      <c r="I140" s="90" t="s">
        <v>7</v>
      </c>
      <c r="J140" s="79" t="s">
        <v>73</v>
      </c>
      <c r="K140" s="129"/>
      <c r="L140" s="67" t="s">
        <v>71</v>
      </c>
      <c r="M140" s="65"/>
      <c r="N140" s="65"/>
      <c r="O140" s="65"/>
    </row>
    <row r="141" spans="1:18" s="1" customFormat="1" ht="13.5" thickBot="1" x14ac:dyDescent="0.25">
      <c r="A141" s="60" t="s">
        <v>68</v>
      </c>
      <c r="B141" s="86">
        <f>SUM(B143:B164)</f>
        <v>57</v>
      </c>
      <c r="C141" s="63">
        <f t="shared" ref="C141:G141" si="0">SUM(C143:C164)</f>
        <v>23</v>
      </c>
      <c r="D141" s="86">
        <f t="shared" si="0"/>
        <v>1690</v>
      </c>
      <c r="E141" s="63">
        <f t="shared" si="0"/>
        <v>455</v>
      </c>
      <c r="F141" s="62">
        <f t="shared" si="0"/>
        <v>120</v>
      </c>
      <c r="G141" s="63">
        <f t="shared" si="0"/>
        <v>10</v>
      </c>
      <c r="H141" s="62" t="s">
        <v>89</v>
      </c>
      <c r="I141" s="71" t="s">
        <v>90</v>
      </c>
      <c r="J141" s="91">
        <f>419/1636</f>
        <v>0.25611246943765281</v>
      </c>
    </row>
    <row r="142" spans="1:18" s="1" customFormat="1" ht="13.5" thickBot="1" x14ac:dyDescent="0.25">
      <c r="A142" s="146" t="s">
        <v>69</v>
      </c>
      <c r="B142" s="157"/>
      <c r="C142" s="157"/>
      <c r="D142" s="157"/>
      <c r="E142" s="157"/>
      <c r="F142" s="157"/>
      <c r="G142" s="157"/>
      <c r="H142" s="157"/>
      <c r="I142" s="157"/>
      <c r="J142" s="91"/>
      <c r="K142" s="129"/>
      <c r="L142" s="69" t="s">
        <v>72</v>
      </c>
      <c r="M142" s="68"/>
      <c r="N142" s="68"/>
      <c r="O142" s="68"/>
      <c r="P142" s="68"/>
      <c r="Q142" s="68"/>
      <c r="R142" s="68"/>
    </row>
    <row r="143" spans="1:18" s="1" customFormat="1" ht="13.5" thickBot="1" x14ac:dyDescent="0.25">
      <c r="A143" s="13" t="s">
        <v>47</v>
      </c>
      <c r="B143" s="16">
        <v>1</v>
      </c>
      <c r="C143" s="15">
        <v>0</v>
      </c>
      <c r="D143" s="16">
        <v>158</v>
      </c>
      <c r="E143" s="17">
        <v>24</v>
      </c>
      <c r="F143" s="19"/>
      <c r="G143" s="15"/>
      <c r="H143" s="18">
        <f t="shared" ref="H143:I164" si="1">B143+D143+F143</f>
        <v>159</v>
      </c>
      <c r="I143" s="87">
        <f t="shared" si="1"/>
        <v>24</v>
      </c>
      <c r="J143" s="91">
        <f t="shared" ref="J143:J164" si="2">I143/H143</f>
        <v>0.15094339622641509</v>
      </c>
    </row>
    <row r="144" spans="1:18" s="1" customFormat="1" ht="13.5" thickBot="1" x14ac:dyDescent="0.25">
      <c r="A144" s="13" t="s">
        <v>48</v>
      </c>
      <c r="B144" s="16">
        <v>1</v>
      </c>
      <c r="C144" s="15">
        <v>0</v>
      </c>
      <c r="D144" s="16">
        <v>47</v>
      </c>
      <c r="E144" s="17">
        <v>5</v>
      </c>
      <c r="F144" s="18">
        <v>5</v>
      </c>
      <c r="G144" s="15">
        <v>0</v>
      </c>
      <c r="H144" s="18">
        <f t="shared" si="1"/>
        <v>53</v>
      </c>
      <c r="I144" s="87">
        <f t="shared" si="1"/>
        <v>5</v>
      </c>
      <c r="J144" s="91">
        <f t="shared" si="2"/>
        <v>9.4339622641509441E-2</v>
      </c>
    </row>
    <row r="145" spans="1:18" s="1" customFormat="1" ht="13.5" customHeight="1" thickBot="1" x14ac:dyDescent="0.25">
      <c r="A145" s="13" t="s">
        <v>49</v>
      </c>
      <c r="B145" s="14"/>
      <c r="C145" s="15"/>
      <c r="D145" s="16">
        <v>12</v>
      </c>
      <c r="E145" s="17">
        <v>1</v>
      </c>
      <c r="F145" s="18">
        <v>1</v>
      </c>
      <c r="G145" s="17">
        <v>1</v>
      </c>
      <c r="H145" s="18">
        <f t="shared" si="1"/>
        <v>13</v>
      </c>
      <c r="I145" s="88">
        <f t="shared" si="1"/>
        <v>2</v>
      </c>
      <c r="J145" s="91">
        <f t="shared" si="2"/>
        <v>0.15384615384615385</v>
      </c>
      <c r="L145" s="154" t="s">
        <v>81</v>
      </c>
      <c r="M145" s="154"/>
      <c r="N145" s="154"/>
      <c r="O145" s="154"/>
      <c r="P145" s="154"/>
      <c r="Q145" s="154"/>
      <c r="R145" s="154"/>
    </row>
    <row r="146" spans="1:18" s="1" customFormat="1" ht="13.5" thickBot="1" x14ac:dyDescent="0.25">
      <c r="A146" s="13" t="s">
        <v>50</v>
      </c>
      <c r="B146" s="16">
        <v>8</v>
      </c>
      <c r="C146" s="17">
        <v>3</v>
      </c>
      <c r="D146" s="16">
        <v>163</v>
      </c>
      <c r="E146" s="17">
        <v>47</v>
      </c>
      <c r="F146" s="18">
        <v>25</v>
      </c>
      <c r="G146" s="17">
        <v>5</v>
      </c>
      <c r="H146" s="18">
        <f t="shared" si="1"/>
        <v>196</v>
      </c>
      <c r="I146" s="87">
        <f t="shared" si="1"/>
        <v>55</v>
      </c>
      <c r="J146" s="91">
        <f t="shared" si="2"/>
        <v>0.28061224489795916</v>
      </c>
      <c r="L146" s="154"/>
      <c r="M146" s="154"/>
      <c r="N146" s="154"/>
      <c r="O146" s="154"/>
      <c r="P146" s="154"/>
      <c r="Q146" s="154"/>
      <c r="R146" s="154"/>
    </row>
    <row r="147" spans="1:18" s="1" customFormat="1" ht="13.5" thickBot="1" x14ac:dyDescent="0.25">
      <c r="A147" s="13" t="s">
        <v>51</v>
      </c>
      <c r="B147" s="14"/>
      <c r="C147" s="15"/>
      <c r="D147" s="16">
        <v>2</v>
      </c>
      <c r="E147" s="15">
        <v>0</v>
      </c>
      <c r="F147" s="18">
        <v>1</v>
      </c>
      <c r="G147" s="15">
        <v>0</v>
      </c>
      <c r="H147" s="18">
        <f t="shared" si="1"/>
        <v>3</v>
      </c>
      <c r="I147" s="88">
        <f t="shared" si="1"/>
        <v>0</v>
      </c>
      <c r="J147" s="91">
        <f t="shared" si="2"/>
        <v>0</v>
      </c>
      <c r="L147" s="154"/>
      <c r="M147" s="154"/>
      <c r="N147" s="154"/>
      <c r="O147" s="154"/>
      <c r="P147" s="154"/>
      <c r="Q147" s="154"/>
      <c r="R147" s="154"/>
    </row>
    <row r="148" spans="1:18" s="1" customFormat="1" ht="13.5" thickBot="1" x14ac:dyDescent="0.25">
      <c r="A148" s="13" t="s">
        <v>52</v>
      </c>
      <c r="B148" s="14"/>
      <c r="C148" s="15"/>
      <c r="D148" s="16">
        <v>2</v>
      </c>
      <c r="E148" s="15">
        <v>0</v>
      </c>
      <c r="F148" s="18">
        <v>4</v>
      </c>
      <c r="G148" s="15">
        <v>0</v>
      </c>
      <c r="H148" s="18">
        <f t="shared" si="1"/>
        <v>6</v>
      </c>
      <c r="I148" s="88">
        <f t="shared" si="1"/>
        <v>0</v>
      </c>
      <c r="J148" s="91">
        <f t="shared" si="2"/>
        <v>0</v>
      </c>
      <c r="L148" s="154"/>
      <c r="M148" s="154"/>
      <c r="N148" s="154"/>
      <c r="O148" s="154"/>
      <c r="P148" s="154"/>
      <c r="Q148" s="154"/>
      <c r="R148" s="154"/>
    </row>
    <row r="149" spans="1:18" s="1" customFormat="1" ht="13.5" thickBot="1" x14ac:dyDescent="0.25">
      <c r="A149" s="13" t="s">
        <v>53</v>
      </c>
      <c r="B149" s="16">
        <v>4</v>
      </c>
      <c r="C149" s="17">
        <v>2</v>
      </c>
      <c r="D149" s="16">
        <v>144</v>
      </c>
      <c r="E149" s="17">
        <v>51</v>
      </c>
      <c r="F149" s="19"/>
      <c r="G149" s="15"/>
      <c r="H149" s="18">
        <f t="shared" si="1"/>
        <v>148</v>
      </c>
      <c r="I149" s="87">
        <f t="shared" si="1"/>
        <v>53</v>
      </c>
      <c r="J149" s="91">
        <f t="shared" si="2"/>
        <v>0.35810810810810811</v>
      </c>
    </row>
    <row r="150" spans="1:18" s="1" customFormat="1" ht="13.5" thickBot="1" x14ac:dyDescent="0.25">
      <c r="A150" s="13" t="s">
        <v>54</v>
      </c>
      <c r="B150" s="14"/>
      <c r="C150" s="15"/>
      <c r="D150" s="16">
        <v>3</v>
      </c>
      <c r="E150" s="17">
        <v>1</v>
      </c>
      <c r="F150" s="19"/>
      <c r="G150" s="15"/>
      <c r="H150" s="18">
        <f t="shared" si="1"/>
        <v>3</v>
      </c>
      <c r="I150" s="87">
        <f t="shared" si="1"/>
        <v>1</v>
      </c>
      <c r="J150" s="91">
        <f t="shared" si="2"/>
        <v>0.33333333333333331</v>
      </c>
    </row>
    <row r="151" spans="1:18" s="1" customFormat="1" ht="13.5" thickBot="1" x14ac:dyDescent="0.25">
      <c r="A151" s="13" t="s">
        <v>55</v>
      </c>
      <c r="B151" s="16">
        <v>19</v>
      </c>
      <c r="C151" s="17">
        <v>6</v>
      </c>
      <c r="D151" s="16">
        <v>647</v>
      </c>
      <c r="E151" s="17">
        <v>128</v>
      </c>
      <c r="F151" s="18">
        <v>23</v>
      </c>
      <c r="G151" s="17">
        <v>1</v>
      </c>
      <c r="H151" s="18">
        <f t="shared" si="1"/>
        <v>689</v>
      </c>
      <c r="I151" s="87">
        <f t="shared" si="1"/>
        <v>135</v>
      </c>
      <c r="J151" s="91">
        <f t="shared" si="2"/>
        <v>0.19593613933236576</v>
      </c>
    </row>
    <row r="152" spans="1:18" s="1" customFormat="1" ht="13.5" thickBot="1" x14ac:dyDescent="0.25">
      <c r="A152" s="13" t="s">
        <v>56</v>
      </c>
      <c r="B152" s="16">
        <v>4</v>
      </c>
      <c r="C152" s="17">
        <v>2</v>
      </c>
      <c r="D152" s="16">
        <v>38</v>
      </c>
      <c r="E152" s="17">
        <v>10</v>
      </c>
      <c r="F152" s="18">
        <v>4</v>
      </c>
      <c r="G152" s="15">
        <v>0</v>
      </c>
      <c r="H152" s="18">
        <f t="shared" si="1"/>
        <v>46</v>
      </c>
      <c r="I152" s="87">
        <f t="shared" si="1"/>
        <v>12</v>
      </c>
      <c r="J152" s="91">
        <f t="shared" si="2"/>
        <v>0.2608695652173913</v>
      </c>
    </row>
    <row r="153" spans="1:18" s="1" customFormat="1" ht="13.5" thickBot="1" x14ac:dyDescent="0.25">
      <c r="A153" s="13" t="s">
        <v>57</v>
      </c>
      <c r="B153" s="14"/>
      <c r="C153" s="15"/>
      <c r="D153" s="16">
        <v>29</v>
      </c>
      <c r="E153" s="17">
        <v>15</v>
      </c>
      <c r="F153" s="18">
        <v>1</v>
      </c>
      <c r="G153" s="15">
        <v>0</v>
      </c>
      <c r="H153" s="18">
        <f t="shared" si="1"/>
        <v>30</v>
      </c>
      <c r="I153" s="87">
        <f t="shared" si="1"/>
        <v>15</v>
      </c>
      <c r="J153" s="91">
        <f t="shared" si="2"/>
        <v>0.5</v>
      </c>
    </row>
    <row r="154" spans="1:18" s="1" customFormat="1" ht="13.5" thickBot="1" x14ac:dyDescent="0.25">
      <c r="A154" s="13" t="s">
        <v>58</v>
      </c>
      <c r="B154" s="14"/>
      <c r="C154" s="15"/>
      <c r="D154" s="16">
        <v>4</v>
      </c>
      <c r="E154" s="17">
        <v>1</v>
      </c>
      <c r="F154" s="18">
        <v>9</v>
      </c>
      <c r="G154" s="17">
        <v>1</v>
      </c>
      <c r="H154" s="18">
        <f t="shared" si="1"/>
        <v>13</v>
      </c>
      <c r="I154" s="87">
        <f t="shared" si="1"/>
        <v>2</v>
      </c>
      <c r="J154" s="91">
        <f t="shared" si="2"/>
        <v>0.15384615384615385</v>
      </c>
    </row>
    <row r="155" spans="1:18" s="1" customFormat="1" ht="13.5" thickBot="1" x14ac:dyDescent="0.25">
      <c r="A155" s="13" t="s">
        <v>59</v>
      </c>
      <c r="B155" s="14"/>
      <c r="C155" s="15"/>
      <c r="D155" s="16">
        <v>34</v>
      </c>
      <c r="E155" s="17">
        <v>14</v>
      </c>
      <c r="F155" s="18">
        <v>2</v>
      </c>
      <c r="G155" s="15">
        <v>0</v>
      </c>
      <c r="H155" s="18">
        <f t="shared" si="1"/>
        <v>36</v>
      </c>
      <c r="I155" s="87">
        <f t="shared" si="1"/>
        <v>14</v>
      </c>
      <c r="J155" s="91">
        <f t="shared" si="2"/>
        <v>0.3888888888888889</v>
      </c>
    </row>
    <row r="156" spans="1:18" s="1" customFormat="1" ht="13.5" thickBot="1" x14ac:dyDescent="0.25">
      <c r="A156" s="13" t="s">
        <v>60</v>
      </c>
      <c r="B156" s="14"/>
      <c r="C156" s="15"/>
      <c r="D156" s="16">
        <v>13</v>
      </c>
      <c r="E156" s="17">
        <v>1</v>
      </c>
      <c r="F156" s="18">
        <v>2</v>
      </c>
      <c r="G156" s="15">
        <v>0</v>
      </c>
      <c r="H156" s="18">
        <f t="shared" si="1"/>
        <v>15</v>
      </c>
      <c r="I156" s="87">
        <f t="shared" si="1"/>
        <v>1</v>
      </c>
      <c r="J156" s="91">
        <f t="shared" si="2"/>
        <v>6.6666666666666666E-2</v>
      </c>
    </row>
    <row r="157" spans="1:18" s="1" customFormat="1" ht="13.5" thickBot="1" x14ac:dyDescent="0.25">
      <c r="A157" s="130" t="s">
        <v>70</v>
      </c>
      <c r="B157" s="14"/>
      <c r="C157" s="15"/>
      <c r="D157" s="16">
        <v>2</v>
      </c>
      <c r="E157" s="15">
        <v>0</v>
      </c>
      <c r="F157" s="19"/>
      <c r="G157" s="15"/>
      <c r="H157" s="18">
        <f t="shared" si="1"/>
        <v>2</v>
      </c>
      <c r="I157" s="88">
        <f t="shared" si="1"/>
        <v>0</v>
      </c>
      <c r="J157" s="91">
        <f t="shared" si="2"/>
        <v>0</v>
      </c>
    </row>
    <row r="158" spans="1:18" s="1" customFormat="1" ht="13.5" thickBot="1" x14ac:dyDescent="0.25">
      <c r="A158" s="13" t="s">
        <v>61</v>
      </c>
      <c r="B158" s="14"/>
      <c r="C158" s="15"/>
      <c r="D158" s="16">
        <v>2</v>
      </c>
      <c r="E158" s="17">
        <v>1</v>
      </c>
      <c r="F158" s="18">
        <v>1</v>
      </c>
      <c r="G158" s="15">
        <v>0</v>
      </c>
      <c r="H158" s="18">
        <f t="shared" si="1"/>
        <v>3</v>
      </c>
      <c r="I158" s="87">
        <f t="shared" si="1"/>
        <v>1</v>
      </c>
      <c r="J158" s="91">
        <f t="shared" si="2"/>
        <v>0.33333333333333331</v>
      </c>
    </row>
    <row r="159" spans="1:18" s="1" customFormat="1" ht="13.5" thickBot="1" x14ac:dyDescent="0.25">
      <c r="A159" s="13" t="s">
        <v>62</v>
      </c>
      <c r="B159" s="16">
        <v>3</v>
      </c>
      <c r="C159" s="17">
        <v>1</v>
      </c>
      <c r="D159" s="16">
        <v>16</v>
      </c>
      <c r="E159" s="17">
        <v>4</v>
      </c>
      <c r="F159" s="18">
        <v>1</v>
      </c>
      <c r="G159" s="15">
        <v>0</v>
      </c>
      <c r="H159" s="18">
        <f t="shared" si="1"/>
        <v>20</v>
      </c>
      <c r="I159" s="87">
        <f t="shared" si="1"/>
        <v>5</v>
      </c>
      <c r="J159" s="91">
        <f t="shared" si="2"/>
        <v>0.25</v>
      </c>
    </row>
    <row r="160" spans="1:18" s="1" customFormat="1" ht="13.5" thickBot="1" x14ac:dyDescent="0.25">
      <c r="A160" s="13" t="s">
        <v>63</v>
      </c>
      <c r="B160" s="16">
        <v>1</v>
      </c>
      <c r="C160" s="17">
        <v>1</v>
      </c>
      <c r="D160" s="16">
        <v>8</v>
      </c>
      <c r="E160" s="17">
        <v>4</v>
      </c>
      <c r="F160" s="18">
        <v>31</v>
      </c>
      <c r="G160" s="17">
        <v>2</v>
      </c>
      <c r="H160" s="18">
        <f t="shared" si="1"/>
        <v>40</v>
      </c>
      <c r="I160" s="87">
        <f t="shared" si="1"/>
        <v>7</v>
      </c>
      <c r="J160" s="91">
        <f t="shared" si="2"/>
        <v>0.17499999999999999</v>
      </c>
    </row>
    <row r="161" spans="1:11" s="1" customFormat="1" ht="13.5" thickBot="1" x14ac:dyDescent="0.25">
      <c r="A161" s="13" t="s">
        <v>64</v>
      </c>
      <c r="B161" s="14"/>
      <c r="C161" s="15"/>
      <c r="D161" s="14"/>
      <c r="E161" s="15"/>
      <c r="F161" s="18">
        <v>3</v>
      </c>
      <c r="G161" s="15">
        <v>0</v>
      </c>
      <c r="H161" s="18">
        <f t="shared" si="1"/>
        <v>3</v>
      </c>
      <c r="I161" s="88">
        <f t="shared" si="1"/>
        <v>0</v>
      </c>
      <c r="J161" s="91">
        <f t="shared" si="2"/>
        <v>0</v>
      </c>
    </row>
    <row r="162" spans="1:11" s="1" customFormat="1" ht="13.5" thickBot="1" x14ac:dyDescent="0.25">
      <c r="A162" s="13" t="s">
        <v>65</v>
      </c>
      <c r="B162" s="16">
        <v>1</v>
      </c>
      <c r="C162" s="15">
        <v>0</v>
      </c>
      <c r="D162" s="16">
        <v>128</v>
      </c>
      <c r="E162" s="17">
        <v>49</v>
      </c>
      <c r="F162" s="18">
        <v>2</v>
      </c>
      <c r="G162" s="15">
        <v>0</v>
      </c>
      <c r="H162" s="18">
        <f t="shared" si="1"/>
        <v>131</v>
      </c>
      <c r="I162" s="87">
        <f t="shared" si="1"/>
        <v>49</v>
      </c>
      <c r="J162" s="91">
        <f t="shared" si="2"/>
        <v>0.37404580152671757</v>
      </c>
    </row>
    <row r="163" spans="1:11" s="1" customFormat="1" ht="13.5" thickBot="1" x14ac:dyDescent="0.25">
      <c r="A163" s="13" t="s">
        <v>66</v>
      </c>
      <c r="B163" s="16">
        <v>10</v>
      </c>
      <c r="C163" s="17">
        <v>5</v>
      </c>
      <c r="D163" s="16">
        <v>87</v>
      </c>
      <c r="E163" s="17">
        <v>41</v>
      </c>
      <c r="F163" s="19"/>
      <c r="G163" s="15"/>
      <c r="H163" s="18">
        <f t="shared" si="1"/>
        <v>97</v>
      </c>
      <c r="I163" s="87">
        <f t="shared" si="1"/>
        <v>46</v>
      </c>
      <c r="J163" s="91">
        <f t="shared" si="2"/>
        <v>0.47422680412371132</v>
      </c>
    </row>
    <row r="164" spans="1:11" s="1" customFormat="1" ht="13.5" thickBot="1" x14ac:dyDescent="0.25">
      <c r="A164" s="20" t="s">
        <v>67</v>
      </c>
      <c r="B164" s="23">
        <v>5</v>
      </c>
      <c r="C164" s="24">
        <v>3</v>
      </c>
      <c r="D164" s="23">
        <v>151</v>
      </c>
      <c r="E164" s="24">
        <v>58</v>
      </c>
      <c r="F164" s="25">
        <v>5</v>
      </c>
      <c r="G164" s="22">
        <v>0</v>
      </c>
      <c r="H164" s="25">
        <f t="shared" si="1"/>
        <v>161</v>
      </c>
      <c r="I164" s="89">
        <f t="shared" si="1"/>
        <v>61</v>
      </c>
      <c r="J164" s="91">
        <f t="shared" si="2"/>
        <v>0.37888198757763975</v>
      </c>
    </row>
    <row r="165" spans="1:11" s="1" customFormat="1" ht="12.75" hidden="1" x14ac:dyDescent="0.2">
      <c r="H165" s="93"/>
      <c r="I165" s="93"/>
      <c r="J165" s="126">
        <v>1</v>
      </c>
    </row>
    <row r="166" spans="1:11" s="1" customFormat="1" ht="12.75" x14ac:dyDescent="0.2"/>
    <row r="167" spans="1:11" s="1" customFormat="1" ht="12.75" x14ac:dyDescent="0.2"/>
    <row r="168" spans="1:11" s="1" customFormat="1" ht="15.75" thickBot="1" x14ac:dyDescent="0.3">
      <c r="A168" s="28" t="s">
        <v>86</v>
      </c>
      <c r="B168" s="28"/>
      <c r="C168" s="28"/>
      <c r="D168" s="28"/>
      <c r="E168" s="28"/>
      <c r="F168" s="28"/>
      <c r="G168" s="28"/>
      <c r="H168" s="3"/>
      <c r="I168" s="3"/>
      <c r="J168"/>
      <c r="K168"/>
    </row>
    <row r="169" spans="1:11" s="1" customFormat="1" ht="77.25" thickBot="1" x14ac:dyDescent="0.25">
      <c r="A169" s="29"/>
      <c r="B169" s="30" t="s">
        <v>30</v>
      </c>
      <c r="C169" s="30" t="s">
        <v>31</v>
      </c>
      <c r="D169" s="30" t="s">
        <v>32</v>
      </c>
      <c r="E169" s="30" t="s">
        <v>33</v>
      </c>
      <c r="F169" s="30" t="s">
        <v>34</v>
      </c>
      <c r="G169" s="30" t="s">
        <v>35</v>
      </c>
      <c r="H169" s="30" t="s">
        <v>36</v>
      </c>
      <c r="I169" s="30" t="s">
        <v>37</v>
      </c>
      <c r="J169" s="30" t="s">
        <v>38</v>
      </c>
      <c r="K169" s="31" t="s">
        <v>39</v>
      </c>
    </row>
    <row r="170" spans="1:11" s="1" customFormat="1" ht="13.5" thickBot="1" x14ac:dyDescent="0.25">
      <c r="A170" s="49" t="s">
        <v>68</v>
      </c>
      <c r="B170" s="64" t="str">
        <f>I141</f>
        <v>419*</v>
      </c>
      <c r="C170" s="33">
        <f>(C192*B192+C193*B193+C194*B194)/SUM(B192:B194)</f>
        <v>20.004098360655739</v>
      </c>
      <c r="D170" s="33">
        <f>(D192*B192+D193*B193+D194*B194)/SUM(B192:B194)</f>
        <v>4.1577868852459012</v>
      </c>
      <c r="E170" s="33">
        <f>(E192*B192+E193*B193+E194*B194)/SUM(B192:B194)</f>
        <v>11.479508196721312</v>
      </c>
      <c r="F170" s="33">
        <f>(F192*B192+F193*B193+F194*B194)/SUM(B192:B194)</f>
        <v>0</v>
      </c>
      <c r="G170" s="33">
        <f>(G192*B192+G193*B193+G194*B194)/SUM(B192:B194)</f>
        <v>9.6844262295081975</v>
      </c>
      <c r="H170" s="33">
        <f>(H192*B192+H193*B193+H194*B194)/SUM(B192:B194)</f>
        <v>1.3770491803278688</v>
      </c>
      <c r="I170" s="110">
        <f>(I192*B192+I193*B193+I194*B194)/SUM(B192:B194)</f>
        <v>41.168032786885249</v>
      </c>
      <c r="J170" s="33">
        <f>(J192*B192+J193*B193+J194*B194)/SUM(B192:B194)</f>
        <v>5.5348360655737707</v>
      </c>
      <c r="K170" s="111">
        <f>(K192*B192+K193*B193+K194*B194)/SUM(B192:B194)</f>
        <v>46.702868852459019</v>
      </c>
    </row>
    <row r="171" spans="1:11" s="1" customFormat="1" ht="12.95" customHeight="1" thickBot="1" x14ac:dyDescent="0.25">
      <c r="A171" s="158" t="s">
        <v>41</v>
      </c>
      <c r="B171" s="159"/>
      <c r="C171" s="159"/>
      <c r="D171" s="159"/>
      <c r="E171" s="159"/>
      <c r="F171" s="159"/>
      <c r="G171" s="159"/>
      <c r="H171" s="159"/>
      <c r="I171" s="159"/>
      <c r="J171" s="159"/>
      <c r="K171" s="160"/>
    </row>
    <row r="172" spans="1:11" s="1" customFormat="1" ht="12.75" x14ac:dyDescent="0.2">
      <c r="A172" s="50" t="s">
        <v>47</v>
      </c>
      <c r="B172" s="51">
        <v>24</v>
      </c>
      <c r="C172" s="52">
        <v>18.625</v>
      </c>
      <c r="D172" s="52">
        <v>1.9583333333333333</v>
      </c>
      <c r="E172" s="52">
        <v>8.1666666666666661</v>
      </c>
      <c r="F172" s="52">
        <v>0</v>
      </c>
      <c r="G172" s="52">
        <v>10.291666666666666</v>
      </c>
      <c r="H172" s="52">
        <v>1.7083333333333333</v>
      </c>
      <c r="I172" s="120">
        <v>37.083333333333336</v>
      </c>
      <c r="J172" s="52">
        <v>3.6666666666666665</v>
      </c>
      <c r="K172" s="121">
        <v>40.75</v>
      </c>
    </row>
    <row r="173" spans="1:11" s="1" customFormat="1" ht="12.75" x14ac:dyDescent="0.2">
      <c r="A173" s="53" t="s">
        <v>48</v>
      </c>
      <c r="B173" s="54">
        <v>5</v>
      </c>
      <c r="C173" s="37">
        <v>8.1999999999999993</v>
      </c>
      <c r="D173" s="37">
        <v>0.4</v>
      </c>
      <c r="E173" s="37">
        <v>1.4</v>
      </c>
      <c r="F173" s="37">
        <v>0</v>
      </c>
      <c r="G173" s="37">
        <v>5.4</v>
      </c>
      <c r="H173" s="37">
        <v>0</v>
      </c>
      <c r="I173" s="109">
        <v>15</v>
      </c>
      <c r="J173" s="37">
        <v>0.4</v>
      </c>
      <c r="K173" s="113">
        <v>15.4</v>
      </c>
    </row>
    <row r="174" spans="1:11" s="1" customFormat="1" ht="12.75" x14ac:dyDescent="0.2">
      <c r="A174" s="13" t="s">
        <v>49</v>
      </c>
      <c r="B174" s="54">
        <v>2</v>
      </c>
      <c r="C174" s="37">
        <v>2.5</v>
      </c>
      <c r="D174" s="37">
        <v>1</v>
      </c>
      <c r="E174" s="37">
        <v>20</v>
      </c>
      <c r="F174" s="37">
        <v>0</v>
      </c>
      <c r="G174" s="37">
        <v>3</v>
      </c>
      <c r="H174" s="37">
        <v>3.5</v>
      </c>
      <c r="I174" s="109">
        <v>25.5</v>
      </c>
      <c r="J174" s="37">
        <v>4.5</v>
      </c>
      <c r="K174" s="113">
        <v>30</v>
      </c>
    </row>
    <row r="175" spans="1:11" s="1" customFormat="1" ht="12.75" x14ac:dyDescent="0.2">
      <c r="A175" s="53" t="s">
        <v>50</v>
      </c>
      <c r="B175" s="54">
        <v>55</v>
      </c>
      <c r="C175" s="37">
        <v>20.854545454545455</v>
      </c>
      <c r="D175" s="37">
        <v>4.836363636363636</v>
      </c>
      <c r="E175" s="37">
        <v>16.654545454545456</v>
      </c>
      <c r="F175" s="37">
        <v>0</v>
      </c>
      <c r="G175" s="37">
        <v>18.618181818181817</v>
      </c>
      <c r="H175" s="37">
        <v>2.4363636363636365</v>
      </c>
      <c r="I175" s="109">
        <v>56.127272727272725</v>
      </c>
      <c r="J175" s="37">
        <v>7.2727272727272725</v>
      </c>
      <c r="K175" s="113">
        <v>63.4</v>
      </c>
    </row>
    <row r="176" spans="1:11" s="1" customFormat="1" ht="12.75" x14ac:dyDescent="0.2">
      <c r="A176" s="53" t="s">
        <v>53</v>
      </c>
      <c r="B176" s="54">
        <v>53</v>
      </c>
      <c r="C176" s="37">
        <v>23.679245283018869</v>
      </c>
      <c r="D176" s="37">
        <v>5.1509433962264151</v>
      </c>
      <c r="E176" s="37">
        <v>9.8679245283018862</v>
      </c>
      <c r="F176" s="37">
        <v>0</v>
      </c>
      <c r="G176" s="37">
        <v>4.6981132075471699</v>
      </c>
      <c r="H176" s="37">
        <v>1.2264150943396226</v>
      </c>
      <c r="I176" s="109">
        <v>38.245283018867923</v>
      </c>
      <c r="J176" s="37">
        <v>6.3773584905660377</v>
      </c>
      <c r="K176" s="113">
        <v>44.622641509433961</v>
      </c>
    </row>
    <row r="177" spans="1:11" s="1" customFormat="1" ht="12.75" x14ac:dyDescent="0.2">
      <c r="A177" s="53" t="s">
        <v>54</v>
      </c>
      <c r="B177" s="54">
        <v>1</v>
      </c>
      <c r="C177" s="37">
        <v>3</v>
      </c>
      <c r="D177" s="37">
        <v>0</v>
      </c>
      <c r="E177" s="37">
        <v>1</v>
      </c>
      <c r="F177" s="37">
        <v>0</v>
      </c>
      <c r="G177" s="37">
        <v>14</v>
      </c>
      <c r="H177" s="37">
        <v>0</v>
      </c>
      <c r="I177" s="109">
        <v>18</v>
      </c>
      <c r="J177" s="37">
        <v>0</v>
      </c>
      <c r="K177" s="113">
        <v>18</v>
      </c>
    </row>
    <row r="178" spans="1:11" s="1" customFormat="1" ht="12.75" x14ac:dyDescent="0.2">
      <c r="A178" s="53" t="s">
        <v>55</v>
      </c>
      <c r="B178" s="54">
        <v>135</v>
      </c>
      <c r="C178" s="37">
        <v>17.68888888888889</v>
      </c>
      <c r="D178" s="37">
        <v>4.2370370370370374</v>
      </c>
      <c r="E178" s="37">
        <v>14.251851851851852</v>
      </c>
      <c r="F178" s="37">
        <v>0</v>
      </c>
      <c r="G178" s="37">
        <v>8.8296296296296291</v>
      </c>
      <c r="H178" s="37">
        <v>1.0444444444444445</v>
      </c>
      <c r="I178" s="109">
        <v>40.770370370370372</v>
      </c>
      <c r="J178" s="37">
        <v>5.2814814814814817</v>
      </c>
      <c r="K178" s="113">
        <v>46.05185185185185</v>
      </c>
    </row>
    <row r="179" spans="1:11" s="1" customFormat="1" ht="12.75" x14ac:dyDescent="0.2">
      <c r="A179" s="53" t="s">
        <v>56</v>
      </c>
      <c r="B179" s="54">
        <v>12</v>
      </c>
      <c r="C179" s="37">
        <v>25.416666666666668</v>
      </c>
      <c r="D179" s="37">
        <v>2.1666666666666665</v>
      </c>
      <c r="E179" s="37">
        <v>2.75</v>
      </c>
      <c r="F179" s="37">
        <v>0</v>
      </c>
      <c r="G179" s="37">
        <v>6.583333333333333</v>
      </c>
      <c r="H179" s="37">
        <v>1.4166666666666667</v>
      </c>
      <c r="I179" s="109">
        <v>34.75</v>
      </c>
      <c r="J179" s="37">
        <v>3.5833333333333335</v>
      </c>
      <c r="K179" s="113">
        <v>38.333333333333336</v>
      </c>
    </row>
    <row r="180" spans="1:11" s="1" customFormat="1" ht="12.75" x14ac:dyDescent="0.2">
      <c r="A180" s="53" t="s">
        <v>57</v>
      </c>
      <c r="B180" s="54">
        <v>15</v>
      </c>
      <c r="C180" s="37">
        <v>29.866666666666667</v>
      </c>
      <c r="D180" s="37">
        <v>5.6</v>
      </c>
      <c r="E180" s="37">
        <v>9.2666666666666675</v>
      </c>
      <c r="F180" s="37">
        <v>0</v>
      </c>
      <c r="G180" s="37">
        <v>5.7333333333333334</v>
      </c>
      <c r="H180" s="37">
        <v>2.6</v>
      </c>
      <c r="I180" s="109">
        <v>44.866666666666667</v>
      </c>
      <c r="J180" s="37">
        <v>8.1999999999999993</v>
      </c>
      <c r="K180" s="113">
        <v>53.06666666666667</v>
      </c>
    </row>
    <row r="181" spans="1:11" s="1" customFormat="1" ht="12.75" x14ac:dyDescent="0.2">
      <c r="A181" s="53" t="s">
        <v>58</v>
      </c>
      <c r="B181" s="54">
        <v>2</v>
      </c>
      <c r="C181" s="37">
        <v>31</v>
      </c>
      <c r="D181" s="37">
        <v>0</v>
      </c>
      <c r="E181" s="37">
        <v>6</v>
      </c>
      <c r="F181" s="37">
        <v>0</v>
      </c>
      <c r="G181" s="37">
        <v>3.5</v>
      </c>
      <c r="H181" s="37">
        <v>1</v>
      </c>
      <c r="I181" s="109">
        <v>40.5</v>
      </c>
      <c r="J181" s="37">
        <v>1</v>
      </c>
      <c r="K181" s="113">
        <v>41.5</v>
      </c>
    </row>
    <row r="182" spans="1:11" s="1" customFormat="1" ht="12.75" x14ac:dyDescent="0.2">
      <c r="A182" s="53" t="s">
        <v>59</v>
      </c>
      <c r="B182" s="54">
        <v>14</v>
      </c>
      <c r="C182" s="37">
        <v>22.714285714285715</v>
      </c>
      <c r="D182" s="37">
        <v>3.1428571428571428</v>
      </c>
      <c r="E182" s="37">
        <v>4.8571428571428568</v>
      </c>
      <c r="F182" s="37">
        <v>0</v>
      </c>
      <c r="G182" s="37">
        <v>16.5</v>
      </c>
      <c r="H182" s="37">
        <v>2.5</v>
      </c>
      <c r="I182" s="109">
        <v>44.071428571428569</v>
      </c>
      <c r="J182" s="37">
        <v>5.6428571428571432</v>
      </c>
      <c r="K182" s="113">
        <v>49.714285714285715</v>
      </c>
    </row>
    <row r="183" spans="1:11" s="1" customFormat="1" ht="12.75" x14ac:dyDescent="0.2">
      <c r="A183" s="13" t="s">
        <v>60</v>
      </c>
      <c r="B183" s="54">
        <v>1</v>
      </c>
      <c r="C183" s="37">
        <v>4</v>
      </c>
      <c r="D183" s="37">
        <v>0</v>
      </c>
      <c r="E183" s="37">
        <v>1</v>
      </c>
      <c r="F183" s="37">
        <v>0</v>
      </c>
      <c r="G183" s="37">
        <v>1</v>
      </c>
      <c r="H183" s="37">
        <v>0</v>
      </c>
      <c r="I183" s="109">
        <v>6</v>
      </c>
      <c r="J183" s="37">
        <v>0</v>
      </c>
      <c r="K183" s="113">
        <v>6</v>
      </c>
    </row>
    <row r="184" spans="1:11" s="1" customFormat="1" ht="12.75" x14ac:dyDescent="0.2">
      <c r="A184" s="53" t="s">
        <v>61</v>
      </c>
      <c r="B184" s="54">
        <v>1</v>
      </c>
      <c r="C184" s="37">
        <v>13</v>
      </c>
      <c r="D184" s="37">
        <v>0</v>
      </c>
      <c r="E184" s="37">
        <v>1</v>
      </c>
      <c r="F184" s="37">
        <v>0</v>
      </c>
      <c r="G184" s="37">
        <v>6</v>
      </c>
      <c r="H184" s="37">
        <v>0</v>
      </c>
      <c r="I184" s="109">
        <v>20</v>
      </c>
      <c r="J184" s="37">
        <v>0</v>
      </c>
      <c r="K184" s="113">
        <v>20</v>
      </c>
    </row>
    <row r="185" spans="1:11" s="1" customFormat="1" ht="12.75" x14ac:dyDescent="0.2">
      <c r="A185" s="53" t="s">
        <v>62</v>
      </c>
      <c r="B185" s="54">
        <v>5</v>
      </c>
      <c r="C185" s="37">
        <v>24.6</v>
      </c>
      <c r="D185" s="37">
        <v>13</v>
      </c>
      <c r="E185" s="37">
        <v>9</v>
      </c>
      <c r="F185" s="37">
        <v>0</v>
      </c>
      <c r="G185" s="37">
        <v>6.4</v>
      </c>
      <c r="H185" s="37">
        <v>1.4</v>
      </c>
      <c r="I185" s="109">
        <v>40</v>
      </c>
      <c r="J185" s="37">
        <v>14.4</v>
      </c>
      <c r="K185" s="113">
        <v>54.4</v>
      </c>
    </row>
    <row r="186" spans="1:11" s="1" customFormat="1" ht="12.75" x14ac:dyDescent="0.2">
      <c r="A186" s="53" t="s">
        <v>63</v>
      </c>
      <c r="B186" s="54">
        <v>7</v>
      </c>
      <c r="C186" s="37">
        <v>23.714285714285715</v>
      </c>
      <c r="D186" s="37">
        <v>6.2857142857142856</v>
      </c>
      <c r="E186" s="37">
        <v>3.2857142857142856</v>
      </c>
      <c r="F186" s="37">
        <v>0</v>
      </c>
      <c r="G186" s="37">
        <v>4.7142857142857144</v>
      </c>
      <c r="H186" s="37">
        <v>0</v>
      </c>
      <c r="I186" s="109">
        <v>31.714285714285715</v>
      </c>
      <c r="J186" s="37">
        <v>6.2857142857142856</v>
      </c>
      <c r="K186" s="113">
        <v>38</v>
      </c>
    </row>
    <row r="187" spans="1:11" s="1" customFormat="1" ht="12.75" x14ac:dyDescent="0.2">
      <c r="A187" s="53" t="s">
        <v>65</v>
      </c>
      <c r="B187" s="54">
        <v>49</v>
      </c>
      <c r="C187" s="37">
        <v>15.040816326530612</v>
      </c>
      <c r="D187" s="37">
        <v>2.0816326530612246</v>
      </c>
      <c r="E187" s="37">
        <v>10.102040816326531</v>
      </c>
      <c r="F187" s="37">
        <v>0</v>
      </c>
      <c r="G187" s="37">
        <v>9.4489795918367339</v>
      </c>
      <c r="H187" s="37">
        <v>1.6326530612244898</v>
      </c>
      <c r="I187" s="109">
        <v>34.591836734693878</v>
      </c>
      <c r="J187" s="37">
        <v>3.7142857142857144</v>
      </c>
      <c r="K187" s="113">
        <v>38.306122448979593</v>
      </c>
    </row>
    <row r="188" spans="1:11" s="1" customFormat="1" ht="12.75" x14ac:dyDescent="0.2">
      <c r="A188" s="53" t="s">
        <v>66</v>
      </c>
      <c r="B188" s="54">
        <v>46</v>
      </c>
      <c r="C188" s="37">
        <v>26.195652173913043</v>
      </c>
      <c r="D188" s="37">
        <v>3.7391304347826089</v>
      </c>
      <c r="E188" s="37">
        <v>12.826086956521738</v>
      </c>
      <c r="F188" s="37">
        <v>0</v>
      </c>
      <c r="G188" s="37">
        <v>9.2173913043478262</v>
      </c>
      <c r="H188" s="37">
        <v>0.89130434782608692</v>
      </c>
      <c r="I188" s="109">
        <v>48.239130434782609</v>
      </c>
      <c r="J188" s="37">
        <v>4.6304347826086953</v>
      </c>
      <c r="K188" s="113">
        <v>52.869565217391305</v>
      </c>
    </row>
    <row r="189" spans="1:11" s="1" customFormat="1" ht="12.95" customHeight="1" thickBot="1" x14ac:dyDescent="0.25">
      <c r="A189" s="55" t="s">
        <v>67</v>
      </c>
      <c r="B189" s="56">
        <v>61</v>
      </c>
      <c r="C189" s="46">
        <v>17.950819672131146</v>
      </c>
      <c r="D189" s="46">
        <v>5.4098360655737707</v>
      </c>
      <c r="E189" s="46">
        <v>9.6393442622950811</v>
      </c>
      <c r="F189" s="46">
        <v>0</v>
      </c>
      <c r="G189" s="46">
        <v>9.9180327868852451</v>
      </c>
      <c r="H189" s="46">
        <v>1.0327868852459017</v>
      </c>
      <c r="I189" s="106">
        <v>37.508196721311478</v>
      </c>
      <c r="J189" s="46">
        <v>6.442622950819672</v>
      </c>
      <c r="K189" s="116">
        <v>43.950819672131146</v>
      </c>
    </row>
    <row r="190" spans="1:11" s="1" customFormat="1" ht="13.5" thickBot="1" x14ac:dyDescent="0.25">
      <c r="A190" s="57"/>
      <c r="B190" s="58"/>
      <c r="C190" s="58"/>
      <c r="D190" s="58"/>
      <c r="E190" s="58"/>
      <c r="F190" s="58"/>
      <c r="G190" s="58"/>
      <c r="H190" s="58"/>
      <c r="I190" s="58"/>
      <c r="J190" s="58"/>
      <c r="K190" s="59"/>
    </row>
    <row r="191" spans="1:11" s="1" customFormat="1" ht="12.95" customHeight="1" thickBot="1" x14ac:dyDescent="0.25">
      <c r="A191" s="158" t="s">
        <v>42</v>
      </c>
      <c r="B191" s="159"/>
      <c r="C191" s="159"/>
      <c r="D191" s="159"/>
      <c r="E191" s="159"/>
      <c r="F191" s="159"/>
      <c r="G191" s="159"/>
      <c r="H191" s="159"/>
      <c r="I191" s="159"/>
      <c r="J191" s="159"/>
      <c r="K191" s="160"/>
    </row>
    <row r="192" spans="1:11" s="1" customFormat="1" ht="12.75" x14ac:dyDescent="0.2">
      <c r="A192" s="43" t="s">
        <v>43</v>
      </c>
      <c r="B192" s="44">
        <v>23</v>
      </c>
      <c r="C192" s="44">
        <v>12.869565217391305</v>
      </c>
      <c r="D192" s="44">
        <v>7.8695652173913047</v>
      </c>
      <c r="E192" s="44">
        <v>5.7826086956521738</v>
      </c>
      <c r="F192" s="44">
        <v>0</v>
      </c>
      <c r="G192" s="44">
        <v>13.304347826086957</v>
      </c>
      <c r="H192" s="44">
        <v>0.91304347826086951</v>
      </c>
      <c r="I192" s="105">
        <v>31.956521739130434</v>
      </c>
      <c r="J192" s="44">
        <v>8.7826086956521738</v>
      </c>
      <c r="K192" s="115">
        <v>40.739130434782609</v>
      </c>
    </row>
    <row r="193" spans="1:11" x14ac:dyDescent="0.25">
      <c r="A193" s="45" t="s">
        <v>44</v>
      </c>
      <c r="B193" s="46">
        <v>455</v>
      </c>
      <c r="C193" s="46">
        <v>20.507692307692309</v>
      </c>
      <c r="D193" s="46">
        <v>3.9868131868131869</v>
      </c>
      <c r="E193" s="46">
        <v>11.815384615384616</v>
      </c>
      <c r="F193" s="46">
        <v>0</v>
      </c>
      <c r="G193" s="46">
        <v>9.3318681318681325</v>
      </c>
      <c r="H193" s="46">
        <v>1.3582417582417583</v>
      </c>
      <c r="I193" s="106">
        <v>41.654945054945053</v>
      </c>
      <c r="J193" s="46">
        <v>5.3450549450549447</v>
      </c>
      <c r="K193" s="116">
        <v>47</v>
      </c>
    </row>
    <row r="194" spans="1:11" ht="15.75" thickBot="1" x14ac:dyDescent="0.3">
      <c r="A194" s="38" t="s">
        <v>45</v>
      </c>
      <c r="B194" s="39">
        <v>10</v>
      </c>
      <c r="C194" s="39">
        <v>13.5</v>
      </c>
      <c r="D194" s="39">
        <v>3.4</v>
      </c>
      <c r="E194" s="39">
        <v>9.3000000000000007</v>
      </c>
      <c r="F194" s="39">
        <v>0</v>
      </c>
      <c r="G194" s="39">
        <v>17.399999999999999</v>
      </c>
      <c r="H194" s="39">
        <v>3.3</v>
      </c>
      <c r="I194" s="107">
        <v>40.200000000000003</v>
      </c>
      <c r="J194" s="39">
        <v>6.7</v>
      </c>
      <c r="K194" s="114">
        <v>46.9</v>
      </c>
    </row>
    <row r="195" spans="1:11" x14ac:dyDescent="0.25">
      <c r="A195" s="47"/>
      <c r="B195" s="48"/>
      <c r="C195" s="48"/>
      <c r="D195" s="48"/>
      <c r="E195" s="48"/>
      <c r="F195" s="48"/>
      <c r="G195" s="48"/>
      <c r="H195" s="48"/>
      <c r="I195" s="131"/>
      <c r="J195" s="48"/>
      <c r="K195" s="131"/>
    </row>
    <row r="196" spans="1:11" x14ac:dyDescent="0.25">
      <c r="A196" s="47"/>
      <c r="B196" s="48"/>
      <c r="C196" s="48"/>
      <c r="D196" s="48"/>
      <c r="E196" s="48"/>
      <c r="F196" s="48"/>
      <c r="G196" s="48"/>
      <c r="H196" s="48"/>
      <c r="I196" s="131"/>
      <c r="J196" s="48"/>
      <c r="K196" s="131"/>
    </row>
    <row r="197" spans="1:11" x14ac:dyDescent="0.25">
      <c r="A197" s="151" t="s">
        <v>78</v>
      </c>
    </row>
    <row r="198" spans="1:11" x14ac:dyDescent="0.25">
      <c r="A198" s="151"/>
    </row>
    <row r="200" spans="1:11" x14ac:dyDescent="0.25">
      <c r="A200" s="99" t="s">
        <v>79</v>
      </c>
    </row>
  </sheetData>
  <sheetProtection algorithmName="SHA-512" hashValue="fNWPMB9jAhVp8liDPfQLQBeprM46ApGhwJri1ABC0HU3owXvm9YV3avjgogjgNQZA0JRig9DOVYpiM9nZDsdzw==" saltValue="cwJqgBa4ovr2KTpfaGbq1Q==" spinCount="100000" sheet="1" objects="1" scenarios="1"/>
  <mergeCells count="11">
    <mergeCell ref="A142:I142"/>
    <mergeCell ref="L145:R148"/>
    <mergeCell ref="A171:K171"/>
    <mergeCell ref="A191:K191"/>
    <mergeCell ref="A197:A198"/>
    <mergeCell ref="B1:F1"/>
    <mergeCell ref="I1:M1"/>
    <mergeCell ref="B139:C139"/>
    <mergeCell ref="D139:E139"/>
    <mergeCell ref="F139:G139"/>
    <mergeCell ref="H139:J139"/>
  </mergeCells>
  <conditionalFormatting sqref="J16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{57FE0FBB-5660-4750-A156-E2C5B86F89EF}</x14:id>
        </ext>
      </extLst>
    </cfRule>
  </conditionalFormatting>
  <conditionalFormatting sqref="J141:J1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{5A67E920-3B35-40C3-9C98-B6FCC968DADE}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FE0FBB-5660-4750-A156-E2C5B86F89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J165</xm:sqref>
        </x14:conditionalFormatting>
        <x14:conditionalFormatting xmlns:xm="http://schemas.microsoft.com/office/excel/2006/main">
          <x14:cfRule type="dataBar" id="{5A67E920-3B35-40C3-9C98-B6FCC968DA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J141:J164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ECB8-857A-439F-BB15-F341FDC2114C}">
  <dimension ref="A1:R54"/>
  <sheetViews>
    <sheetView zoomScale="50" zoomScaleNormal="50" workbookViewId="0">
      <selection activeCell="M14" sqref="M14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38" t="s">
        <v>46</v>
      </c>
      <c r="C1" s="139"/>
      <c r="D1" s="139"/>
    </row>
    <row r="3" spans="1:18" customFormat="1" ht="15.75" thickBot="1" x14ac:dyDescent="0.3">
      <c r="A3" s="2" t="s">
        <v>96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55" t="s">
        <v>1</v>
      </c>
      <c r="C4" s="155"/>
      <c r="D4" s="155" t="s">
        <v>2</v>
      </c>
      <c r="E4" s="155"/>
      <c r="F4" s="155" t="s">
        <v>3</v>
      </c>
      <c r="G4" s="156"/>
      <c r="H4" s="148" t="s">
        <v>4</v>
      </c>
      <c r="I4" s="142"/>
      <c r="J4" s="149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70" t="s">
        <v>7</v>
      </c>
      <c r="H5" s="78" t="s">
        <v>6</v>
      </c>
      <c r="I5" s="90" t="s">
        <v>7</v>
      </c>
      <c r="J5" s="79" t="s">
        <v>73</v>
      </c>
      <c r="K5" s="92"/>
      <c r="L5" s="67" t="s">
        <v>71</v>
      </c>
      <c r="M5" s="65"/>
      <c r="N5" s="65"/>
      <c r="O5" s="65"/>
      <c r="P5" s="66"/>
    </row>
    <row r="6" spans="1:18" ht="13.5" thickBot="1" x14ac:dyDescent="0.25">
      <c r="A6" s="60" t="s">
        <v>68</v>
      </c>
      <c r="B6" s="86">
        <f t="shared" ref="B6:G6" si="0">SUM(B8:B29)</f>
        <v>56</v>
      </c>
      <c r="C6" s="63">
        <f t="shared" si="0"/>
        <v>5</v>
      </c>
      <c r="D6" s="86">
        <f t="shared" si="0"/>
        <v>932</v>
      </c>
      <c r="E6" s="63">
        <f t="shared" si="0"/>
        <v>152</v>
      </c>
      <c r="F6" s="62">
        <f t="shared" si="0"/>
        <v>213</v>
      </c>
      <c r="G6" s="63">
        <f t="shared" si="0"/>
        <v>8</v>
      </c>
      <c r="H6" s="62" t="s">
        <v>99</v>
      </c>
      <c r="I6" s="71" t="s">
        <v>100</v>
      </c>
      <c r="J6" s="91">
        <f>134/931</f>
        <v>0.14393125671321161</v>
      </c>
      <c r="K6" s="66"/>
    </row>
    <row r="7" spans="1:18" ht="13.5" thickBot="1" x14ac:dyDescent="0.25">
      <c r="A7" s="146" t="s">
        <v>69</v>
      </c>
      <c r="B7" s="157"/>
      <c r="C7" s="157"/>
      <c r="D7" s="157"/>
      <c r="E7" s="157"/>
      <c r="F7" s="157"/>
      <c r="G7" s="157"/>
      <c r="H7" s="157"/>
      <c r="I7" s="157"/>
      <c r="J7" s="91"/>
      <c r="K7" s="92"/>
      <c r="L7" s="69" t="s">
        <v>72</v>
      </c>
      <c r="M7" s="68"/>
      <c r="N7" s="68"/>
      <c r="O7" s="68"/>
      <c r="P7" s="68"/>
      <c r="Q7" s="68"/>
      <c r="R7" s="68"/>
    </row>
    <row r="8" spans="1:18" ht="13.5" thickBot="1" x14ac:dyDescent="0.25">
      <c r="A8" s="13" t="s">
        <v>47</v>
      </c>
      <c r="B8" s="103">
        <v>2</v>
      </c>
      <c r="C8" s="15">
        <v>0</v>
      </c>
      <c r="D8" s="16">
        <v>46</v>
      </c>
      <c r="E8" s="104">
        <v>11</v>
      </c>
      <c r="F8" s="61">
        <v>1</v>
      </c>
      <c r="G8" s="15">
        <v>0</v>
      </c>
      <c r="H8" s="18">
        <f t="shared" ref="H8:I29" si="1">B8+D8+F8</f>
        <v>49</v>
      </c>
      <c r="I8" s="87">
        <f t="shared" si="1"/>
        <v>11</v>
      </c>
      <c r="J8" s="91">
        <f t="shared" ref="J8:J29" si="2">I8/H8</f>
        <v>0.22448979591836735</v>
      </c>
    </row>
    <row r="9" spans="1:18" ht="13.5" customHeight="1" thickBot="1" x14ac:dyDescent="0.25">
      <c r="A9" s="13" t="s">
        <v>48</v>
      </c>
      <c r="B9" s="103">
        <v>1</v>
      </c>
      <c r="C9" s="15">
        <v>0</v>
      </c>
      <c r="D9" s="16">
        <v>28</v>
      </c>
      <c r="E9" s="15">
        <v>0</v>
      </c>
      <c r="F9" s="61">
        <v>36</v>
      </c>
      <c r="G9" s="15">
        <v>0</v>
      </c>
      <c r="H9" s="18">
        <f t="shared" si="1"/>
        <v>65</v>
      </c>
      <c r="I9" s="88">
        <f t="shared" si="1"/>
        <v>0</v>
      </c>
      <c r="J9" s="91">
        <f t="shared" si="2"/>
        <v>0</v>
      </c>
      <c r="L9" s="150" t="s">
        <v>81</v>
      </c>
      <c r="M9" s="150"/>
      <c r="N9" s="150"/>
      <c r="O9" s="150"/>
      <c r="P9" s="150"/>
      <c r="Q9" s="150"/>
      <c r="R9" s="150"/>
    </row>
    <row r="10" spans="1:18" ht="13.5" thickBot="1" x14ac:dyDescent="0.25">
      <c r="A10" s="13" t="s">
        <v>49</v>
      </c>
      <c r="B10" s="14"/>
      <c r="C10" s="15"/>
      <c r="D10" s="16">
        <v>8</v>
      </c>
      <c r="E10" s="104">
        <v>2</v>
      </c>
      <c r="F10" s="19"/>
      <c r="G10" s="15"/>
      <c r="H10" s="18">
        <f t="shared" si="1"/>
        <v>8</v>
      </c>
      <c r="I10" s="74">
        <f t="shared" si="1"/>
        <v>2</v>
      </c>
      <c r="J10" s="91">
        <f t="shared" si="2"/>
        <v>0.25</v>
      </c>
      <c r="L10" s="150"/>
      <c r="M10" s="150"/>
      <c r="N10" s="150"/>
      <c r="O10" s="150"/>
      <c r="P10" s="150"/>
      <c r="Q10" s="150"/>
      <c r="R10" s="150"/>
    </row>
    <row r="11" spans="1:18" ht="13.5" thickBot="1" x14ac:dyDescent="0.25">
      <c r="A11" s="13" t="s">
        <v>50</v>
      </c>
      <c r="B11" s="16">
        <v>7</v>
      </c>
      <c r="C11" s="104">
        <v>1</v>
      </c>
      <c r="D11" s="16">
        <v>118</v>
      </c>
      <c r="E11" s="17">
        <v>27</v>
      </c>
      <c r="F11" s="18">
        <v>8</v>
      </c>
      <c r="G11" s="17">
        <v>1</v>
      </c>
      <c r="H11" s="18">
        <f t="shared" si="1"/>
        <v>133</v>
      </c>
      <c r="I11" s="87">
        <f t="shared" si="1"/>
        <v>29</v>
      </c>
      <c r="J11" s="91">
        <f t="shared" si="2"/>
        <v>0.21804511278195488</v>
      </c>
      <c r="L11" s="150"/>
      <c r="M11" s="150"/>
      <c r="N11" s="150"/>
      <c r="O11" s="150"/>
      <c r="P11" s="150"/>
      <c r="Q11" s="150"/>
      <c r="R11" s="150"/>
    </row>
    <row r="12" spans="1:18" ht="13.5" thickBot="1" x14ac:dyDescent="0.25">
      <c r="A12" s="13" t="s">
        <v>51</v>
      </c>
      <c r="B12" s="14"/>
      <c r="C12" s="15"/>
      <c r="D12" s="103">
        <v>1</v>
      </c>
      <c r="E12" s="15">
        <v>0</v>
      </c>
      <c r="F12" s="19"/>
      <c r="G12" s="15"/>
      <c r="H12" s="18">
        <f t="shared" si="1"/>
        <v>1</v>
      </c>
      <c r="I12" s="88">
        <f t="shared" si="1"/>
        <v>0</v>
      </c>
      <c r="J12" s="91">
        <f t="shared" si="2"/>
        <v>0</v>
      </c>
      <c r="L12" s="150"/>
      <c r="M12" s="150"/>
      <c r="N12" s="150"/>
      <c r="O12" s="150"/>
      <c r="P12" s="150"/>
      <c r="Q12" s="150"/>
      <c r="R12" s="150"/>
    </row>
    <row r="13" spans="1:18" ht="13.5" thickBot="1" x14ac:dyDescent="0.25">
      <c r="A13" s="13" t="s">
        <v>52</v>
      </c>
      <c r="B13" s="14"/>
      <c r="C13" s="15"/>
      <c r="D13" s="103">
        <v>3</v>
      </c>
      <c r="E13" s="15">
        <v>0</v>
      </c>
      <c r="F13" s="61">
        <v>38</v>
      </c>
      <c r="G13" s="15">
        <v>0</v>
      </c>
      <c r="H13" s="18">
        <f t="shared" si="1"/>
        <v>41</v>
      </c>
      <c r="I13" s="88">
        <f t="shared" si="1"/>
        <v>0</v>
      </c>
      <c r="J13" s="91">
        <f t="shared" si="2"/>
        <v>0</v>
      </c>
    </row>
    <row r="14" spans="1:18" ht="13.5" thickBot="1" x14ac:dyDescent="0.25">
      <c r="A14" s="13" t="s">
        <v>53</v>
      </c>
      <c r="B14" s="16">
        <v>3</v>
      </c>
      <c r="C14" s="15">
        <v>0</v>
      </c>
      <c r="D14" s="103">
        <v>89</v>
      </c>
      <c r="E14" s="17">
        <v>14</v>
      </c>
      <c r="F14" s="61">
        <v>2</v>
      </c>
      <c r="G14" s="104">
        <v>1</v>
      </c>
      <c r="H14" s="18">
        <f t="shared" si="1"/>
        <v>94</v>
      </c>
      <c r="I14" s="87">
        <f t="shared" si="1"/>
        <v>15</v>
      </c>
      <c r="J14" s="91">
        <f t="shared" si="2"/>
        <v>0.15957446808510639</v>
      </c>
    </row>
    <row r="15" spans="1:18" ht="13.5" thickBot="1" x14ac:dyDescent="0.25">
      <c r="A15" s="13" t="s">
        <v>55</v>
      </c>
      <c r="B15" s="16">
        <v>14</v>
      </c>
      <c r="C15" s="104">
        <v>1</v>
      </c>
      <c r="D15" s="103">
        <v>333</v>
      </c>
      <c r="E15" s="17">
        <v>27</v>
      </c>
      <c r="F15" s="18">
        <v>35</v>
      </c>
      <c r="G15" s="104">
        <v>1</v>
      </c>
      <c r="H15" s="18">
        <f t="shared" si="1"/>
        <v>382</v>
      </c>
      <c r="I15" s="87">
        <f t="shared" si="1"/>
        <v>29</v>
      </c>
      <c r="J15" s="91">
        <f t="shared" si="2"/>
        <v>7.5916230366492143E-2</v>
      </c>
    </row>
    <row r="16" spans="1:18" ht="13.5" thickBot="1" x14ac:dyDescent="0.25">
      <c r="A16" s="13" t="s">
        <v>98</v>
      </c>
      <c r="B16" s="14"/>
      <c r="C16" s="15"/>
      <c r="D16" s="103">
        <v>2</v>
      </c>
      <c r="E16" s="15">
        <v>0</v>
      </c>
      <c r="F16" s="19"/>
      <c r="G16" s="15"/>
      <c r="H16" s="18">
        <f t="shared" si="1"/>
        <v>2</v>
      </c>
      <c r="I16" s="88">
        <f t="shared" si="1"/>
        <v>0</v>
      </c>
      <c r="J16" s="91">
        <f t="shared" si="2"/>
        <v>0</v>
      </c>
    </row>
    <row r="17" spans="1:10" ht="13.5" thickBot="1" x14ac:dyDescent="0.25">
      <c r="A17" s="13" t="s">
        <v>56</v>
      </c>
      <c r="B17" s="103">
        <v>1</v>
      </c>
      <c r="C17" s="15">
        <v>0</v>
      </c>
      <c r="D17" s="103">
        <v>28</v>
      </c>
      <c r="E17" s="104">
        <v>5</v>
      </c>
      <c r="F17" s="18">
        <v>4</v>
      </c>
      <c r="G17" s="124">
        <v>1</v>
      </c>
      <c r="H17" s="18">
        <f t="shared" si="1"/>
        <v>33</v>
      </c>
      <c r="I17" s="87">
        <f t="shared" si="1"/>
        <v>6</v>
      </c>
      <c r="J17" s="91">
        <f t="shared" si="2"/>
        <v>0.18181818181818182</v>
      </c>
    </row>
    <row r="18" spans="1:10" ht="13.5" thickBot="1" x14ac:dyDescent="0.25">
      <c r="A18" s="13" t="s">
        <v>57</v>
      </c>
      <c r="B18" s="103">
        <v>1</v>
      </c>
      <c r="C18" s="15">
        <v>0</v>
      </c>
      <c r="D18" s="103">
        <v>14</v>
      </c>
      <c r="E18" s="104">
        <v>4</v>
      </c>
      <c r="F18" s="61">
        <v>1</v>
      </c>
      <c r="G18" s="15">
        <v>0</v>
      </c>
      <c r="H18" s="18">
        <f t="shared" si="1"/>
        <v>16</v>
      </c>
      <c r="I18" s="74">
        <f t="shared" si="1"/>
        <v>4</v>
      </c>
      <c r="J18" s="91">
        <f t="shared" si="2"/>
        <v>0.25</v>
      </c>
    </row>
    <row r="19" spans="1:10" ht="13.5" thickBot="1" x14ac:dyDescent="0.25">
      <c r="A19" s="13" t="s">
        <v>58</v>
      </c>
      <c r="B19" s="14"/>
      <c r="C19" s="15"/>
      <c r="D19" s="103">
        <v>2</v>
      </c>
      <c r="E19" s="15">
        <v>0</v>
      </c>
      <c r="F19" s="61">
        <v>1</v>
      </c>
      <c r="G19" s="15">
        <v>0</v>
      </c>
      <c r="H19" s="18">
        <f t="shared" si="1"/>
        <v>3</v>
      </c>
      <c r="I19" s="88">
        <f t="shared" si="1"/>
        <v>0</v>
      </c>
      <c r="J19" s="91">
        <f t="shared" si="2"/>
        <v>0</v>
      </c>
    </row>
    <row r="20" spans="1:10" ht="13.5" thickBot="1" x14ac:dyDescent="0.25">
      <c r="A20" s="13" t="s">
        <v>59</v>
      </c>
      <c r="B20" s="103">
        <v>3</v>
      </c>
      <c r="C20" s="124">
        <v>1</v>
      </c>
      <c r="D20" s="103">
        <v>31</v>
      </c>
      <c r="E20" s="17">
        <v>8</v>
      </c>
      <c r="F20" s="61">
        <v>1</v>
      </c>
      <c r="G20" s="15">
        <v>0</v>
      </c>
      <c r="H20" s="18">
        <f t="shared" si="1"/>
        <v>35</v>
      </c>
      <c r="I20" s="87">
        <f t="shared" si="1"/>
        <v>9</v>
      </c>
      <c r="J20" s="91">
        <f t="shared" si="2"/>
        <v>0.25714285714285712</v>
      </c>
    </row>
    <row r="21" spans="1:10" ht="13.5" thickBot="1" x14ac:dyDescent="0.25">
      <c r="A21" s="13" t="s">
        <v>60</v>
      </c>
      <c r="B21" s="14"/>
      <c r="C21" s="15"/>
      <c r="D21" s="16">
        <v>2</v>
      </c>
      <c r="E21" s="104">
        <v>1</v>
      </c>
      <c r="F21" s="61">
        <v>1</v>
      </c>
      <c r="G21" s="15">
        <v>0</v>
      </c>
      <c r="H21" s="18">
        <f t="shared" si="1"/>
        <v>3</v>
      </c>
      <c r="I21" s="87">
        <f t="shared" si="1"/>
        <v>1</v>
      </c>
      <c r="J21" s="91">
        <f t="shared" si="2"/>
        <v>0.33333333333333331</v>
      </c>
    </row>
    <row r="22" spans="1:10" ht="13.5" thickBot="1" x14ac:dyDescent="0.25">
      <c r="A22" s="13" t="s">
        <v>70</v>
      </c>
      <c r="B22" s="14"/>
      <c r="C22" s="15"/>
      <c r="D22" s="16">
        <v>1</v>
      </c>
      <c r="E22" s="15">
        <v>0</v>
      </c>
      <c r="F22" s="19"/>
      <c r="G22" s="15"/>
      <c r="H22" s="18">
        <f t="shared" si="1"/>
        <v>1</v>
      </c>
      <c r="I22" s="88">
        <f t="shared" si="1"/>
        <v>0</v>
      </c>
      <c r="J22" s="91">
        <f t="shared" si="2"/>
        <v>0</v>
      </c>
    </row>
    <row r="23" spans="1:10" ht="13.5" thickBot="1" x14ac:dyDescent="0.25">
      <c r="A23" s="13" t="s">
        <v>61</v>
      </c>
      <c r="B23" s="14"/>
      <c r="C23" s="15"/>
      <c r="D23" s="16">
        <v>5</v>
      </c>
      <c r="E23" s="15">
        <v>0</v>
      </c>
      <c r="F23" s="61">
        <v>1</v>
      </c>
      <c r="G23" s="15">
        <v>0</v>
      </c>
      <c r="H23" s="18">
        <f t="shared" si="1"/>
        <v>6</v>
      </c>
      <c r="I23" s="88">
        <f t="shared" si="1"/>
        <v>0</v>
      </c>
      <c r="J23" s="91">
        <f t="shared" si="2"/>
        <v>0</v>
      </c>
    </row>
    <row r="24" spans="1:10" ht="13.5" thickBot="1" x14ac:dyDescent="0.25">
      <c r="A24" s="13" t="s">
        <v>62</v>
      </c>
      <c r="B24" s="14"/>
      <c r="C24" s="15"/>
      <c r="D24" s="16">
        <v>4</v>
      </c>
      <c r="E24" s="15">
        <v>0</v>
      </c>
      <c r="F24" s="18">
        <v>2</v>
      </c>
      <c r="G24" s="104">
        <v>1</v>
      </c>
      <c r="H24" s="18">
        <f t="shared" si="1"/>
        <v>6</v>
      </c>
      <c r="I24" s="74">
        <f t="shared" si="1"/>
        <v>1</v>
      </c>
      <c r="J24" s="91">
        <f t="shared" si="2"/>
        <v>0.16666666666666666</v>
      </c>
    </row>
    <row r="25" spans="1:10" ht="13.5" thickBot="1" x14ac:dyDescent="0.25">
      <c r="A25" s="13" t="s">
        <v>63</v>
      </c>
      <c r="B25" s="14"/>
      <c r="C25" s="15"/>
      <c r="D25" s="16">
        <v>6</v>
      </c>
      <c r="E25" s="15">
        <v>0</v>
      </c>
      <c r="F25" s="18">
        <v>59</v>
      </c>
      <c r="G25" s="15">
        <v>0</v>
      </c>
      <c r="H25" s="18">
        <f t="shared" si="1"/>
        <v>65</v>
      </c>
      <c r="I25" s="88">
        <f t="shared" si="1"/>
        <v>0</v>
      </c>
      <c r="J25" s="91">
        <f t="shared" si="2"/>
        <v>0</v>
      </c>
    </row>
    <row r="26" spans="1:10" ht="13.5" thickBot="1" x14ac:dyDescent="0.25">
      <c r="A26" s="13" t="s">
        <v>64</v>
      </c>
      <c r="B26" s="14"/>
      <c r="C26" s="15"/>
      <c r="D26" s="14"/>
      <c r="E26" s="15">
        <v>0</v>
      </c>
      <c r="F26" s="18">
        <v>9</v>
      </c>
      <c r="G26" s="15">
        <v>0</v>
      </c>
      <c r="H26" s="18">
        <f t="shared" si="1"/>
        <v>9</v>
      </c>
      <c r="I26" s="88">
        <f t="shared" si="1"/>
        <v>0</v>
      </c>
      <c r="J26" s="91">
        <f t="shared" si="2"/>
        <v>0</v>
      </c>
    </row>
    <row r="27" spans="1:10" ht="13.5" thickBot="1" x14ac:dyDescent="0.25">
      <c r="A27" s="13" t="s">
        <v>65</v>
      </c>
      <c r="B27" s="103">
        <v>9</v>
      </c>
      <c r="C27" s="104">
        <v>2</v>
      </c>
      <c r="D27" s="16">
        <v>75</v>
      </c>
      <c r="E27" s="17">
        <v>18</v>
      </c>
      <c r="F27" s="18">
        <v>4</v>
      </c>
      <c r="G27" s="124">
        <v>2</v>
      </c>
      <c r="H27" s="18">
        <f t="shared" si="1"/>
        <v>88</v>
      </c>
      <c r="I27" s="87">
        <f t="shared" si="1"/>
        <v>22</v>
      </c>
      <c r="J27" s="91">
        <f t="shared" si="2"/>
        <v>0.25</v>
      </c>
    </row>
    <row r="28" spans="1:10" ht="13.5" thickBot="1" x14ac:dyDescent="0.25">
      <c r="A28" s="13" t="s">
        <v>66</v>
      </c>
      <c r="B28" s="16">
        <v>2</v>
      </c>
      <c r="C28" s="15">
        <v>0</v>
      </c>
      <c r="D28" s="16">
        <v>38</v>
      </c>
      <c r="E28" s="17">
        <v>10</v>
      </c>
      <c r="F28" s="19"/>
      <c r="G28" s="15"/>
      <c r="H28" s="18">
        <f t="shared" si="1"/>
        <v>40</v>
      </c>
      <c r="I28" s="87">
        <f t="shared" si="1"/>
        <v>10</v>
      </c>
      <c r="J28" s="91">
        <f t="shared" si="2"/>
        <v>0.25</v>
      </c>
    </row>
    <row r="29" spans="1:10" ht="13.5" thickBot="1" x14ac:dyDescent="0.25">
      <c r="A29" s="20" t="s">
        <v>67</v>
      </c>
      <c r="B29" s="23">
        <v>13</v>
      </c>
      <c r="C29" s="22">
        <v>0</v>
      </c>
      <c r="D29" s="23">
        <v>98</v>
      </c>
      <c r="E29" s="24">
        <v>25</v>
      </c>
      <c r="F29" s="25">
        <v>10</v>
      </c>
      <c r="G29" s="125">
        <v>1</v>
      </c>
      <c r="H29" s="25">
        <f t="shared" si="1"/>
        <v>121</v>
      </c>
      <c r="I29" s="89">
        <f t="shared" si="1"/>
        <v>26</v>
      </c>
      <c r="J29" s="91">
        <f t="shared" si="2"/>
        <v>0.21487603305785125</v>
      </c>
    </row>
    <row r="30" spans="1:10" hidden="1" x14ac:dyDescent="0.2">
      <c r="H30" s="93"/>
      <c r="I30" s="93">
        <f t="shared" ref="I30" si="3">C30+E30+G30</f>
        <v>0</v>
      </c>
      <c r="J30" s="126">
        <v>1</v>
      </c>
    </row>
    <row r="33" spans="1:11" ht="15.75" thickBot="1" x14ac:dyDescent="0.3">
      <c r="A33" s="28" t="s">
        <v>97</v>
      </c>
      <c r="B33" s="28"/>
      <c r="C33" s="28"/>
      <c r="D33" s="28"/>
      <c r="E33" s="28"/>
      <c r="F33" s="28"/>
      <c r="G33" s="28"/>
      <c r="H33" s="3"/>
      <c r="I33" s="3"/>
      <c r="J33"/>
      <c r="K33"/>
    </row>
    <row r="34" spans="1:11" ht="51.75" thickBot="1" x14ac:dyDescent="0.25">
      <c r="A34" s="29"/>
      <c r="B34" s="30" t="s">
        <v>30</v>
      </c>
      <c r="C34" s="30" t="s">
        <v>31</v>
      </c>
      <c r="D34" s="30" t="s">
        <v>32</v>
      </c>
      <c r="E34" s="30" t="s">
        <v>33</v>
      </c>
      <c r="F34" s="30" t="s">
        <v>34</v>
      </c>
      <c r="G34" s="30" t="s">
        <v>35</v>
      </c>
      <c r="H34" s="30" t="s">
        <v>36</v>
      </c>
      <c r="I34" s="30" t="s">
        <v>37</v>
      </c>
      <c r="J34" s="30" t="s">
        <v>38</v>
      </c>
      <c r="K34" s="31" t="s">
        <v>39</v>
      </c>
    </row>
    <row r="35" spans="1:11" ht="13.5" thickBot="1" x14ac:dyDescent="0.25">
      <c r="A35" s="49" t="s">
        <v>68</v>
      </c>
      <c r="B35" s="64" t="str">
        <f>I6</f>
        <v>134*</v>
      </c>
      <c r="C35" s="33">
        <f>SUMPRODUCT(C37:C49,B37:B49) / SUM(B37:B49)</f>
        <v>6.7939393939393939</v>
      </c>
      <c r="D35" s="33">
        <f>SUMPRODUCT(D37:D49,B37:B49) / SUM(B37:B49)</f>
        <v>2.3515151515151516</v>
      </c>
      <c r="E35" s="33">
        <f>SUMPRODUCT(E37:E49,B37:B49) / SUM(B37:B49)</f>
        <v>4.5333333333333332</v>
      </c>
      <c r="F35" s="33">
        <f>SUMPRODUCT(F37:F49,B37:B49) / SUM(B37:B49)</f>
        <v>0</v>
      </c>
      <c r="G35" s="33">
        <f>SUMPRODUCT(G37:G49,B37:B49) / SUM(B37:B49)</f>
        <v>3.9636363636363638</v>
      </c>
      <c r="H35" s="33">
        <f>SUMPRODUCT(H37:H49,B37:B49) / SUM(B37:B49)</f>
        <v>0.76969696969696966</v>
      </c>
      <c r="I35" s="110">
        <f>SUMPRODUCT(I37:I49,B37:B49) / SUM(B37:B49)</f>
        <v>15.290909090909091</v>
      </c>
      <c r="J35" s="33">
        <f>SUMPRODUCT(J37:J49,B37:B49) / SUM(B37:B49)</f>
        <v>3.1212121212121211</v>
      </c>
      <c r="K35" s="111">
        <f>SUMPRODUCT(K37:K49,B37:B49) / SUM(B37:B49)</f>
        <v>18.412121212121214</v>
      </c>
    </row>
    <row r="36" spans="1:11" ht="13.5" thickBot="1" x14ac:dyDescent="0.25">
      <c r="A36" s="158" t="s">
        <v>41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60"/>
    </row>
    <row r="37" spans="1:11" x14ac:dyDescent="0.2">
      <c r="A37" s="50" t="s">
        <v>47</v>
      </c>
      <c r="B37" s="51">
        <v>11</v>
      </c>
      <c r="C37" s="52">
        <v>5.9090909090909092</v>
      </c>
      <c r="D37" s="52">
        <v>5.6363636363636367</v>
      </c>
      <c r="E37" s="52">
        <v>1.6363636363636365</v>
      </c>
      <c r="F37" s="52">
        <v>0</v>
      </c>
      <c r="G37" s="52">
        <v>1.6363636363636365</v>
      </c>
      <c r="H37" s="52">
        <v>1.1818181818181819</v>
      </c>
      <c r="I37" s="120">
        <v>9.1818181818181817</v>
      </c>
      <c r="J37" s="52">
        <v>6.8181818181818183</v>
      </c>
      <c r="K37" s="121">
        <v>16</v>
      </c>
    </row>
    <row r="38" spans="1:11" x14ac:dyDescent="0.2">
      <c r="A38" s="50" t="s">
        <v>49</v>
      </c>
      <c r="B38" s="51">
        <v>2</v>
      </c>
      <c r="C38" s="52">
        <v>0</v>
      </c>
      <c r="D38" s="52">
        <v>0</v>
      </c>
      <c r="E38" s="52">
        <v>1</v>
      </c>
      <c r="F38" s="52">
        <v>0</v>
      </c>
      <c r="G38" s="52">
        <v>4.5</v>
      </c>
      <c r="H38" s="52">
        <v>0</v>
      </c>
      <c r="I38" s="120">
        <v>5.5</v>
      </c>
      <c r="J38" s="52">
        <v>0</v>
      </c>
      <c r="K38" s="121">
        <v>5.5</v>
      </c>
    </row>
    <row r="39" spans="1:11" x14ac:dyDescent="0.2">
      <c r="A39" s="53" t="s">
        <v>50</v>
      </c>
      <c r="B39" s="54">
        <v>29</v>
      </c>
      <c r="C39" s="37">
        <v>6.2068965517241379</v>
      </c>
      <c r="D39" s="37">
        <v>2.8275862068965516</v>
      </c>
      <c r="E39" s="37">
        <v>6.068965517241379</v>
      </c>
      <c r="F39" s="37">
        <v>0</v>
      </c>
      <c r="G39" s="37">
        <v>4.4482758620689653</v>
      </c>
      <c r="H39" s="37">
        <v>0.62068965517241381</v>
      </c>
      <c r="I39" s="109">
        <v>16.724137931034484</v>
      </c>
      <c r="J39" s="37">
        <v>3.4482758620689653</v>
      </c>
      <c r="K39" s="113">
        <v>20.172413793103448</v>
      </c>
    </row>
    <row r="40" spans="1:11" x14ac:dyDescent="0.2">
      <c r="A40" s="13" t="s">
        <v>53</v>
      </c>
      <c r="B40" s="54">
        <v>15</v>
      </c>
      <c r="C40" s="37">
        <v>7.5333333333333332</v>
      </c>
      <c r="D40" s="37">
        <v>0.53333333333333333</v>
      </c>
      <c r="E40" s="37">
        <v>4.8</v>
      </c>
      <c r="F40" s="37">
        <v>0</v>
      </c>
      <c r="G40" s="37">
        <v>3.5333333333333332</v>
      </c>
      <c r="H40" s="37">
        <v>0</v>
      </c>
      <c r="I40" s="109">
        <v>15.866666666666667</v>
      </c>
      <c r="J40" s="37">
        <v>0.53333333333333333</v>
      </c>
      <c r="K40" s="113">
        <v>16.399999999999999</v>
      </c>
    </row>
    <row r="41" spans="1:11" x14ac:dyDescent="0.2">
      <c r="A41" s="53" t="s">
        <v>55</v>
      </c>
      <c r="B41" s="54">
        <v>29</v>
      </c>
      <c r="C41" s="37">
        <v>9.5172413793103452</v>
      </c>
      <c r="D41" s="37">
        <v>1.4827586206896552</v>
      </c>
      <c r="E41" s="37">
        <v>4.4827586206896548</v>
      </c>
      <c r="F41" s="37">
        <v>0</v>
      </c>
      <c r="G41" s="37">
        <v>3.7586206896551726</v>
      </c>
      <c r="H41" s="37">
        <v>0.62068965517241381</v>
      </c>
      <c r="I41" s="109">
        <v>17.758620689655171</v>
      </c>
      <c r="J41" s="37">
        <v>2.103448275862069</v>
      </c>
      <c r="K41" s="113">
        <v>19.862068965517242</v>
      </c>
    </row>
    <row r="42" spans="1:11" x14ac:dyDescent="0.2">
      <c r="A42" s="53" t="s">
        <v>56</v>
      </c>
      <c r="B42" s="54">
        <v>6</v>
      </c>
      <c r="C42" s="37">
        <v>1.5</v>
      </c>
      <c r="D42" s="37">
        <v>0.5</v>
      </c>
      <c r="E42" s="37">
        <v>4</v>
      </c>
      <c r="F42" s="37">
        <v>0</v>
      </c>
      <c r="G42" s="37">
        <v>1.3333333333333333</v>
      </c>
      <c r="H42" s="37">
        <v>5.833333333333333</v>
      </c>
      <c r="I42" s="109">
        <v>6.833333333333333</v>
      </c>
      <c r="J42" s="37">
        <v>6.333333333333333</v>
      </c>
      <c r="K42" s="113">
        <v>13.166666666666666</v>
      </c>
    </row>
    <row r="43" spans="1:11" x14ac:dyDescent="0.2">
      <c r="A43" s="53" t="s">
        <v>57</v>
      </c>
      <c r="B43" s="54">
        <v>4</v>
      </c>
      <c r="C43" s="37">
        <v>0</v>
      </c>
      <c r="D43" s="37">
        <v>0</v>
      </c>
      <c r="E43" s="37">
        <v>1</v>
      </c>
      <c r="F43" s="37">
        <v>0</v>
      </c>
      <c r="G43" s="37">
        <v>5.5</v>
      </c>
      <c r="H43" s="37">
        <v>0</v>
      </c>
      <c r="I43" s="109">
        <v>6.5</v>
      </c>
      <c r="J43" s="37">
        <v>0</v>
      </c>
      <c r="K43" s="113">
        <v>6.5</v>
      </c>
    </row>
    <row r="44" spans="1:11" x14ac:dyDescent="0.2">
      <c r="A44" s="53" t="s">
        <v>59</v>
      </c>
      <c r="B44" s="54">
        <v>9</v>
      </c>
      <c r="C44" s="37">
        <v>2.2222222222222223</v>
      </c>
      <c r="D44" s="37">
        <v>2</v>
      </c>
      <c r="E44" s="37">
        <v>1.7777777777777777</v>
      </c>
      <c r="F44" s="37">
        <v>0</v>
      </c>
      <c r="G44" s="37">
        <v>4.333333333333333</v>
      </c>
      <c r="H44" s="37">
        <v>1.1111111111111112</v>
      </c>
      <c r="I44" s="109">
        <v>8.3333333333333339</v>
      </c>
      <c r="J44" s="37">
        <v>3.1111111111111112</v>
      </c>
      <c r="K44" s="113">
        <v>11.444444444444445</v>
      </c>
    </row>
    <row r="45" spans="1:11" x14ac:dyDescent="0.2">
      <c r="A45" s="53" t="s">
        <v>60</v>
      </c>
      <c r="B45" s="54">
        <v>1</v>
      </c>
      <c r="C45" s="37">
        <v>0</v>
      </c>
      <c r="D45" s="37">
        <v>0</v>
      </c>
      <c r="E45" s="37">
        <v>1</v>
      </c>
      <c r="F45" s="37">
        <v>0</v>
      </c>
      <c r="G45" s="37">
        <v>15</v>
      </c>
      <c r="H45" s="37">
        <v>0</v>
      </c>
      <c r="I45" s="109">
        <v>16</v>
      </c>
      <c r="J45" s="37">
        <v>0</v>
      </c>
      <c r="K45" s="113">
        <v>16</v>
      </c>
    </row>
    <row r="46" spans="1:11" x14ac:dyDescent="0.2">
      <c r="A46" s="53" t="s">
        <v>62</v>
      </c>
      <c r="B46" s="54">
        <v>1</v>
      </c>
      <c r="C46" s="37">
        <v>29</v>
      </c>
      <c r="D46" s="37">
        <v>8</v>
      </c>
      <c r="E46" s="37">
        <v>21</v>
      </c>
      <c r="F46" s="37">
        <v>0</v>
      </c>
      <c r="G46" s="37">
        <v>1</v>
      </c>
      <c r="H46" s="37">
        <v>1</v>
      </c>
      <c r="I46" s="109">
        <v>51</v>
      </c>
      <c r="J46" s="37">
        <v>9</v>
      </c>
      <c r="K46" s="113">
        <v>60</v>
      </c>
    </row>
    <row r="47" spans="1:11" x14ac:dyDescent="0.2">
      <c r="A47" s="53" t="s">
        <v>65</v>
      </c>
      <c r="B47" s="54">
        <v>22</v>
      </c>
      <c r="C47" s="37">
        <v>8.1363636363636367</v>
      </c>
      <c r="D47" s="37">
        <v>3.1818181818181817</v>
      </c>
      <c r="E47" s="37">
        <v>5.0909090909090908</v>
      </c>
      <c r="F47" s="37">
        <v>0</v>
      </c>
      <c r="G47" s="37">
        <v>6</v>
      </c>
      <c r="H47" s="37">
        <v>0.90909090909090906</v>
      </c>
      <c r="I47" s="109">
        <v>19.227272727272727</v>
      </c>
      <c r="J47" s="37">
        <v>4.0909090909090908</v>
      </c>
      <c r="K47" s="113">
        <v>23.318181818181817</v>
      </c>
    </row>
    <row r="48" spans="1:11" x14ac:dyDescent="0.2">
      <c r="A48" s="53" t="s">
        <v>66</v>
      </c>
      <c r="B48" s="54">
        <v>10</v>
      </c>
      <c r="C48" s="37">
        <v>8.9</v>
      </c>
      <c r="D48" s="37">
        <v>3.1</v>
      </c>
      <c r="E48" s="37">
        <v>4</v>
      </c>
      <c r="F48" s="37">
        <v>0</v>
      </c>
      <c r="G48" s="37">
        <v>6.2</v>
      </c>
      <c r="H48" s="37">
        <v>0.3</v>
      </c>
      <c r="I48" s="109">
        <v>19.100000000000001</v>
      </c>
      <c r="J48" s="37">
        <v>3.4</v>
      </c>
      <c r="K48" s="113">
        <v>22.5</v>
      </c>
    </row>
    <row r="49" spans="1:11" ht="13.5" thickBot="1" x14ac:dyDescent="0.25">
      <c r="A49" s="53" t="s">
        <v>67</v>
      </c>
      <c r="B49" s="54">
        <v>26</v>
      </c>
      <c r="C49" s="37">
        <v>6.1923076923076925</v>
      </c>
      <c r="D49" s="37">
        <v>2.4230769230769229</v>
      </c>
      <c r="E49" s="37">
        <v>5.0769230769230766</v>
      </c>
      <c r="F49" s="37">
        <v>0</v>
      </c>
      <c r="G49" s="37">
        <v>2.1923076923076925</v>
      </c>
      <c r="H49" s="37">
        <v>0.34615384615384615</v>
      </c>
      <c r="I49" s="109">
        <v>13.461538461538462</v>
      </c>
      <c r="J49" s="37">
        <v>2.7692307692307692</v>
      </c>
      <c r="K49" s="113">
        <v>16.23076923076923</v>
      </c>
    </row>
    <row r="50" spans="1:11" ht="13.5" thickBot="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9"/>
    </row>
    <row r="51" spans="1:11" ht="13.5" thickBot="1" x14ac:dyDescent="0.25">
      <c r="A51" s="158" t="s">
        <v>42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60"/>
    </row>
    <row r="52" spans="1:11" x14ac:dyDescent="0.2">
      <c r="A52" s="43" t="s">
        <v>43</v>
      </c>
      <c r="B52" s="44">
        <v>5</v>
      </c>
      <c r="C52" s="44">
        <v>2.6</v>
      </c>
      <c r="D52" s="44">
        <v>0</v>
      </c>
      <c r="E52" s="44">
        <v>1.2</v>
      </c>
      <c r="F52" s="44">
        <v>0</v>
      </c>
      <c r="G52" s="44">
        <v>4.4000000000000004</v>
      </c>
      <c r="H52" s="44">
        <v>1</v>
      </c>
      <c r="I52" s="105">
        <v>8.1999999999999993</v>
      </c>
      <c r="J52" s="44">
        <v>1</v>
      </c>
      <c r="K52" s="115">
        <v>9.1999999999999993</v>
      </c>
    </row>
    <row r="53" spans="1:11" x14ac:dyDescent="0.2">
      <c r="A53" s="45" t="s">
        <v>44</v>
      </c>
      <c r="B53" s="46">
        <v>152</v>
      </c>
      <c r="C53" s="46">
        <v>7.0986842105263159</v>
      </c>
      <c r="D53" s="46">
        <v>2.5</v>
      </c>
      <c r="E53" s="46">
        <v>4.6973684210526319</v>
      </c>
      <c r="F53" s="46">
        <v>0</v>
      </c>
      <c r="G53" s="46">
        <v>4.0789473684210522</v>
      </c>
      <c r="H53" s="46">
        <v>0.76315789473684215</v>
      </c>
      <c r="I53" s="106">
        <v>15.875</v>
      </c>
      <c r="J53" s="46">
        <v>3.263157894736842</v>
      </c>
      <c r="K53" s="116">
        <v>19.138157894736842</v>
      </c>
    </row>
    <row r="54" spans="1:11" ht="13.5" thickBot="1" x14ac:dyDescent="0.25">
      <c r="A54" s="38" t="s">
        <v>45</v>
      </c>
      <c r="B54" s="39">
        <v>8</v>
      </c>
      <c r="C54" s="39">
        <v>3.625</v>
      </c>
      <c r="D54" s="39">
        <v>1</v>
      </c>
      <c r="E54" s="39">
        <v>3.5</v>
      </c>
      <c r="F54" s="39">
        <v>0</v>
      </c>
      <c r="G54" s="39">
        <v>1.5</v>
      </c>
      <c r="H54" s="39">
        <v>0.75</v>
      </c>
      <c r="I54" s="107">
        <v>8.625</v>
      </c>
      <c r="J54" s="39">
        <v>1.75</v>
      </c>
      <c r="K54" s="114">
        <v>10.375</v>
      </c>
    </row>
  </sheetData>
  <sheetProtection algorithmName="SHA-512" hashValue="BX0mO/JBqQuF2fLSHSJmrlkCrWgRn8P5CTeJ38drUV2R4Qkg8ROhCeVYQmgH+HmZlilpSBgmM3rMd3SUxIRWHA==" saltValue="AwN3WufUP+h/8Odg/3vOyA==" spinCount="100000" sheet="1" objects="1" scenarios="1"/>
  <mergeCells count="9">
    <mergeCell ref="L9:R12"/>
    <mergeCell ref="A51:K51"/>
    <mergeCell ref="B1:D1"/>
    <mergeCell ref="B4:C4"/>
    <mergeCell ref="D4:E4"/>
    <mergeCell ref="F4:G4"/>
    <mergeCell ref="A36:K36"/>
    <mergeCell ref="A7:I7"/>
    <mergeCell ref="H4:J4"/>
  </mergeCells>
  <conditionalFormatting sqref="J6:J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{5212F3BC-6F4A-4960-8972-419E73B86366}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5212F3BC-6F4A-4960-8972-419E73B863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F7F0-87DB-4C86-A167-606AA0F89627}">
  <dimension ref="A1:C14"/>
  <sheetViews>
    <sheetView zoomScale="80" zoomScaleNormal="80" workbookViewId="0">
      <selection activeCell="B23" sqref="B23"/>
    </sheetView>
  </sheetViews>
  <sheetFormatPr defaultRowHeight="15" x14ac:dyDescent="0.25"/>
  <sheetData>
    <row r="1" spans="1:3" x14ac:dyDescent="0.25">
      <c r="B1" t="s">
        <v>74</v>
      </c>
      <c r="C1" t="s">
        <v>75</v>
      </c>
    </row>
    <row r="2" spans="1:3" x14ac:dyDescent="0.25">
      <c r="A2" s="50" t="s">
        <v>47</v>
      </c>
      <c r="B2" s="120">
        <v>9.1818181818181817</v>
      </c>
      <c r="C2" s="121">
        <v>16</v>
      </c>
    </row>
    <row r="3" spans="1:3" x14ac:dyDescent="0.25">
      <c r="A3" s="50" t="s">
        <v>49</v>
      </c>
      <c r="B3" s="120">
        <v>5.5</v>
      </c>
      <c r="C3" s="121">
        <v>5.5</v>
      </c>
    </row>
    <row r="4" spans="1:3" x14ac:dyDescent="0.25">
      <c r="A4" s="53" t="s">
        <v>50</v>
      </c>
      <c r="B4" s="109">
        <v>16.724137931034484</v>
      </c>
      <c r="C4" s="113">
        <v>20.172413793103448</v>
      </c>
    </row>
    <row r="5" spans="1:3" x14ac:dyDescent="0.25">
      <c r="A5" s="13" t="s">
        <v>53</v>
      </c>
      <c r="B5" s="109">
        <v>15.866666666666667</v>
      </c>
      <c r="C5" s="113">
        <v>16.399999999999999</v>
      </c>
    </row>
    <row r="6" spans="1:3" x14ac:dyDescent="0.25">
      <c r="A6" s="53" t="s">
        <v>55</v>
      </c>
      <c r="B6" s="109">
        <v>17.758620689655171</v>
      </c>
      <c r="C6" s="113">
        <v>19.862068965517242</v>
      </c>
    </row>
    <row r="7" spans="1:3" x14ac:dyDescent="0.25">
      <c r="A7" s="53" t="s">
        <v>56</v>
      </c>
      <c r="B7" s="109">
        <v>6.833333333333333</v>
      </c>
      <c r="C7" s="113">
        <v>13.166666666666666</v>
      </c>
    </row>
    <row r="8" spans="1:3" x14ac:dyDescent="0.25">
      <c r="A8" s="53" t="s">
        <v>57</v>
      </c>
      <c r="B8" s="109">
        <v>6.5</v>
      </c>
      <c r="C8" s="113">
        <v>6.5</v>
      </c>
    </row>
    <row r="9" spans="1:3" x14ac:dyDescent="0.25">
      <c r="A9" s="53" t="s">
        <v>59</v>
      </c>
      <c r="B9" s="109">
        <v>8.3333333333333339</v>
      </c>
      <c r="C9" s="113">
        <v>11.444444444444445</v>
      </c>
    </row>
    <row r="10" spans="1:3" x14ac:dyDescent="0.25">
      <c r="A10" s="53" t="s">
        <v>60</v>
      </c>
      <c r="B10" s="109">
        <v>16</v>
      </c>
      <c r="C10" s="113">
        <v>16</v>
      </c>
    </row>
    <row r="11" spans="1:3" x14ac:dyDescent="0.25">
      <c r="A11" s="53" t="s">
        <v>62</v>
      </c>
      <c r="B11" s="109">
        <v>51</v>
      </c>
      <c r="C11" s="113">
        <v>60</v>
      </c>
    </row>
    <row r="12" spans="1:3" x14ac:dyDescent="0.25">
      <c r="A12" s="53" t="s">
        <v>62</v>
      </c>
      <c r="B12" s="109">
        <v>19.227272727272727</v>
      </c>
      <c r="C12" s="113">
        <v>23.318181818181817</v>
      </c>
    </row>
    <row r="13" spans="1:3" x14ac:dyDescent="0.25">
      <c r="A13" s="53" t="s">
        <v>62</v>
      </c>
      <c r="B13" s="109">
        <v>19.100000000000001</v>
      </c>
      <c r="C13" s="113">
        <v>22.5</v>
      </c>
    </row>
    <row r="14" spans="1:3" x14ac:dyDescent="0.25">
      <c r="A14" s="53" t="s">
        <v>62</v>
      </c>
      <c r="B14" s="109">
        <v>13.461538461538462</v>
      </c>
      <c r="C14" s="113">
        <v>16.23076923076923</v>
      </c>
    </row>
  </sheetData>
  <sheetProtection algorithmName="SHA-512" hashValue="Ga63HmD+osW6dXeYfAsUpLF3GKfgJwrGB0HRhjFVzWv5r3+FY3vOqi8RzknesouzXPhQuTFZJkOTv2XIj1AtJw==" saltValue="bAJOYkqbwOA/f+mRs2TZ4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Būvatļaujas_ĒKAS1</vt:lpstr>
      <vt:lpstr>Sheet1</vt:lpstr>
      <vt:lpstr>Būvatļaujas_ĒKAS_2021</vt:lpstr>
      <vt:lpstr>Būvatļaujas_ĒKAS_2020</vt:lpstr>
      <vt:lpstr>Būvatļaujas_INŽENIERBŪVES_2021</vt:lpstr>
      <vt:lpstr>Būvatļaujas_INŽENIERBŪVES_2020</vt:lpstr>
      <vt:lpstr>Būvatļaujas_INŽENIERBŪVES1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BVKB</dc:creator>
  <cp:lastModifiedBy>Andis Krastiņš</cp:lastModifiedBy>
  <dcterms:created xsi:type="dcterms:W3CDTF">2020-11-08T18:55:41Z</dcterms:created>
  <dcterms:modified xsi:type="dcterms:W3CDTF">2021-07-20T14:26:41Z</dcterms:modified>
</cp:coreProperties>
</file>