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kmin-my.sharepoint.com/personal/daiga_buhholce_bvkb_gov_lv/Documents/DAIGAS_FAILI/VladimiraDarbi/CeturkšņaAtskaites/"/>
    </mc:Choice>
  </mc:AlternateContent>
  <xr:revisionPtr revIDLastSave="7" documentId="8_{E99ED8F1-9D85-435F-B6ED-7BAD3A9D61D0}" xr6:coauthVersionLast="45" xr6:coauthVersionMax="45" xr10:uidLastSave="{2E8BB08E-A6BF-408F-A134-0DE829AF8A23}"/>
  <workbookProtection workbookAlgorithmName="SHA-512" workbookHashValue="PFEU5s2+j8UL4LYyktLwUQDBwPFPQqAYXXgkc3DE9Iny3+6WSvgoGZfYmVwoEIPkHSomLY8x7XODA6f0ETF20w==" workbookSaltValue="YMal5klNvLyxzT/6zFQXnA==" workbookSpinCount="100000" lockStructure="1"/>
  <bookViews>
    <workbookView xWindow="-108" yWindow="-108" windowWidth="30936" windowHeight="16896" tabRatio="788" firstSheet="2" activeTab="5" xr2:uid="{CF354DC4-2921-4656-BB26-51B07815873D}"/>
  </bookViews>
  <sheets>
    <sheet name="Būvatļaujas_ĒKAS1" sheetId="1" state="hidden" r:id="rId1"/>
    <sheet name="Sheet1" sheetId="3" state="hidden" r:id="rId2"/>
    <sheet name="Būvatļaujas_ĒKAS_2021" sheetId="5" r:id="rId3"/>
    <sheet name="Būvatļaujas_INŽENIERBŪVES_2021" sheetId="2" r:id="rId4"/>
    <sheet name="Būvatļaujas_ĒKAS_2022_1" sheetId="6" r:id="rId5"/>
    <sheet name="Būvatļaujas_INŽENIER_2022_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7" l="1"/>
  <c r="J20" i="7"/>
  <c r="J19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B49" i="7"/>
  <c r="B50" i="7"/>
  <c r="B51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B47" i="7" s="1"/>
  <c r="H21" i="7"/>
  <c r="I20" i="7"/>
  <c r="B46" i="7" s="1"/>
  <c r="H20" i="7"/>
  <c r="I19" i="7"/>
  <c r="B45" i="7" s="1"/>
  <c r="H19" i="7"/>
  <c r="I18" i="7"/>
  <c r="H18" i="7"/>
  <c r="I17" i="7"/>
  <c r="H17" i="7"/>
  <c r="I16" i="7"/>
  <c r="H16" i="7"/>
  <c r="I15" i="7"/>
  <c r="H15" i="7"/>
  <c r="I14" i="7"/>
  <c r="H14" i="7"/>
  <c r="I13" i="7"/>
  <c r="B40" i="7" s="1"/>
  <c r="H13" i="7"/>
  <c r="I12" i="7"/>
  <c r="H12" i="7"/>
  <c r="I11" i="7"/>
  <c r="H11" i="7"/>
  <c r="I10" i="7"/>
  <c r="H10" i="7"/>
  <c r="I9" i="7"/>
  <c r="B37" i="7" s="1"/>
  <c r="H9" i="7"/>
  <c r="I8" i="7"/>
  <c r="H8" i="7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G72" i="6"/>
  <c r="F72" i="6"/>
  <c r="E72" i="6"/>
  <c r="D72" i="6"/>
  <c r="C72" i="6"/>
  <c r="B72" i="6"/>
  <c r="J25" i="7" l="1"/>
  <c r="J13" i="7"/>
  <c r="J14" i="7"/>
  <c r="K59" i="7"/>
  <c r="K58" i="7"/>
  <c r="K57" i="7"/>
  <c r="B52" i="7"/>
  <c r="B53" i="7"/>
  <c r="B54" i="7"/>
  <c r="A99" i="6"/>
  <c r="A100" i="6"/>
  <c r="B100" i="6"/>
  <c r="C100" i="6"/>
  <c r="D100" i="6"/>
  <c r="E100" i="6"/>
  <c r="F100" i="6"/>
  <c r="G100" i="6"/>
  <c r="H100" i="6"/>
  <c r="I100" i="6"/>
  <c r="J100" i="6"/>
  <c r="K100" i="6"/>
  <c r="A101" i="6"/>
  <c r="A102" i="6"/>
  <c r="A103" i="6"/>
  <c r="C103" i="6"/>
  <c r="D103" i="6"/>
  <c r="E103" i="6"/>
  <c r="F103" i="6"/>
  <c r="G103" i="6"/>
  <c r="H103" i="6"/>
  <c r="I103" i="6"/>
  <c r="J103" i="6"/>
  <c r="A104" i="6"/>
  <c r="C104" i="6"/>
  <c r="D104" i="6"/>
  <c r="E104" i="6"/>
  <c r="F104" i="6"/>
  <c r="G104" i="6"/>
  <c r="H104" i="6"/>
  <c r="I104" i="6"/>
  <c r="J104" i="6"/>
  <c r="A105" i="6"/>
  <c r="C105" i="6"/>
  <c r="D105" i="6"/>
  <c r="E105" i="6"/>
  <c r="F105" i="6"/>
  <c r="G105" i="6"/>
  <c r="H105" i="6"/>
  <c r="I105" i="6"/>
  <c r="J105" i="6"/>
  <c r="A106" i="6"/>
  <c r="C106" i="6"/>
  <c r="D106" i="6"/>
  <c r="E106" i="6"/>
  <c r="F106" i="6"/>
  <c r="G106" i="6"/>
  <c r="H106" i="6"/>
  <c r="I106" i="6"/>
  <c r="J106" i="6"/>
  <c r="A107" i="6"/>
  <c r="C107" i="6"/>
  <c r="D107" i="6"/>
  <c r="E107" i="6"/>
  <c r="F107" i="6"/>
  <c r="G107" i="6"/>
  <c r="H107" i="6"/>
  <c r="I107" i="6"/>
  <c r="J107" i="6"/>
  <c r="A108" i="6"/>
  <c r="C108" i="6"/>
  <c r="D108" i="6"/>
  <c r="E108" i="6"/>
  <c r="F108" i="6"/>
  <c r="G108" i="6"/>
  <c r="H108" i="6"/>
  <c r="I108" i="6"/>
  <c r="J108" i="6"/>
  <c r="A109" i="6"/>
  <c r="C109" i="6"/>
  <c r="D109" i="6"/>
  <c r="E109" i="6"/>
  <c r="F109" i="6"/>
  <c r="G109" i="6"/>
  <c r="H109" i="6"/>
  <c r="I109" i="6"/>
  <c r="J109" i="6"/>
  <c r="A110" i="6"/>
  <c r="C110" i="6"/>
  <c r="D110" i="6"/>
  <c r="E110" i="6"/>
  <c r="F110" i="6"/>
  <c r="G110" i="6"/>
  <c r="H110" i="6"/>
  <c r="I110" i="6"/>
  <c r="J110" i="6"/>
  <c r="A111" i="6"/>
  <c r="C111" i="6"/>
  <c r="D111" i="6"/>
  <c r="E111" i="6"/>
  <c r="F111" i="6"/>
  <c r="G111" i="6"/>
  <c r="H111" i="6"/>
  <c r="I111" i="6"/>
  <c r="J111" i="6"/>
  <c r="A112" i="6"/>
  <c r="C112" i="6"/>
  <c r="D112" i="6"/>
  <c r="E112" i="6"/>
  <c r="F112" i="6"/>
  <c r="G112" i="6"/>
  <c r="H112" i="6"/>
  <c r="I112" i="6"/>
  <c r="J112" i="6"/>
  <c r="A113" i="6"/>
  <c r="B113" i="6"/>
  <c r="C113" i="6"/>
  <c r="D113" i="6"/>
  <c r="E113" i="6"/>
  <c r="F113" i="6"/>
  <c r="G113" i="6"/>
  <c r="H113" i="6"/>
  <c r="I113" i="6"/>
  <c r="J113" i="6"/>
  <c r="A114" i="6"/>
  <c r="C114" i="6"/>
  <c r="D114" i="6"/>
  <c r="E114" i="6"/>
  <c r="F114" i="6"/>
  <c r="G114" i="6"/>
  <c r="H114" i="6"/>
  <c r="I114" i="6"/>
  <c r="J114" i="6"/>
  <c r="A115" i="6"/>
  <c r="C115" i="6"/>
  <c r="D115" i="6"/>
  <c r="E115" i="6"/>
  <c r="F115" i="6"/>
  <c r="G115" i="6"/>
  <c r="H115" i="6"/>
  <c r="I115" i="6"/>
  <c r="J115" i="6"/>
  <c r="A116" i="6"/>
  <c r="C116" i="6"/>
  <c r="D116" i="6"/>
  <c r="E116" i="6"/>
  <c r="F116" i="6"/>
  <c r="G116" i="6"/>
  <c r="H116" i="6"/>
  <c r="I116" i="6"/>
  <c r="J116" i="6"/>
  <c r="A117" i="6"/>
  <c r="C117" i="6"/>
  <c r="D117" i="6"/>
  <c r="E117" i="6"/>
  <c r="F117" i="6"/>
  <c r="G117" i="6"/>
  <c r="H117" i="6"/>
  <c r="I117" i="6"/>
  <c r="J117" i="6"/>
  <c r="A118" i="6"/>
  <c r="C118" i="6"/>
  <c r="D118" i="6"/>
  <c r="E118" i="6"/>
  <c r="F118" i="6"/>
  <c r="G118" i="6"/>
  <c r="H118" i="6"/>
  <c r="I118" i="6"/>
  <c r="J118" i="6"/>
  <c r="A119" i="6"/>
  <c r="C119" i="6"/>
  <c r="D119" i="6"/>
  <c r="E119" i="6"/>
  <c r="F119" i="6"/>
  <c r="G119" i="6"/>
  <c r="H119" i="6"/>
  <c r="I119" i="6"/>
  <c r="J119" i="6"/>
  <c r="A120" i="6"/>
  <c r="C120" i="6"/>
  <c r="D120" i="6"/>
  <c r="E120" i="6"/>
  <c r="F120" i="6"/>
  <c r="G120" i="6"/>
  <c r="H120" i="6"/>
  <c r="I120" i="6"/>
  <c r="J120" i="6"/>
  <c r="A121" i="6"/>
  <c r="C121" i="6"/>
  <c r="D121" i="6"/>
  <c r="E121" i="6"/>
  <c r="F121" i="6"/>
  <c r="G121" i="6"/>
  <c r="H121" i="6"/>
  <c r="I121" i="6"/>
  <c r="J121" i="6"/>
  <c r="A122" i="6"/>
  <c r="C122" i="6"/>
  <c r="D122" i="6"/>
  <c r="E122" i="6"/>
  <c r="F122" i="6"/>
  <c r="G122" i="6"/>
  <c r="H122" i="6"/>
  <c r="I122" i="6"/>
  <c r="J122" i="6"/>
  <c r="A124" i="6"/>
  <c r="A125" i="6"/>
  <c r="C125" i="6"/>
  <c r="D125" i="6"/>
  <c r="E125" i="6"/>
  <c r="F125" i="6"/>
  <c r="G125" i="6"/>
  <c r="H125" i="6"/>
  <c r="I125" i="6"/>
  <c r="J125" i="6"/>
  <c r="A126" i="6"/>
  <c r="C126" i="6"/>
  <c r="D126" i="6"/>
  <c r="E126" i="6"/>
  <c r="F126" i="6"/>
  <c r="G126" i="6"/>
  <c r="H126" i="6"/>
  <c r="I126" i="6"/>
  <c r="J126" i="6"/>
  <c r="A127" i="6"/>
  <c r="C127" i="6"/>
  <c r="D127" i="6"/>
  <c r="E127" i="6"/>
  <c r="F127" i="6"/>
  <c r="G127" i="6"/>
  <c r="H127" i="6"/>
  <c r="I127" i="6"/>
  <c r="J127" i="6"/>
  <c r="K36" i="7" l="1"/>
  <c r="B34" i="7"/>
  <c r="I29" i="7"/>
  <c r="B48" i="7"/>
  <c r="B44" i="7"/>
  <c r="B43" i="7"/>
  <c r="B42" i="7"/>
  <c r="B41" i="7"/>
  <c r="B39" i="7"/>
  <c r="B38" i="7"/>
  <c r="B36" i="7"/>
  <c r="J6" i="7"/>
  <c r="G6" i="7"/>
  <c r="B59" i="7" s="1"/>
  <c r="F6" i="7"/>
  <c r="E6" i="7"/>
  <c r="B58" i="7" s="1"/>
  <c r="D6" i="7"/>
  <c r="C6" i="7"/>
  <c r="B57" i="7" s="1"/>
  <c r="B6" i="7"/>
  <c r="J34" i="7" l="1"/>
  <c r="E34" i="7"/>
  <c r="D34" i="7"/>
  <c r="F34" i="7"/>
  <c r="G34" i="7"/>
  <c r="H34" i="7"/>
  <c r="I34" i="7"/>
  <c r="C34" i="7"/>
  <c r="K34" i="7"/>
  <c r="J26" i="7"/>
  <c r="J18" i="7"/>
  <c r="J11" i="7"/>
  <c r="J23" i="7"/>
  <c r="J9" i="7"/>
  <c r="J22" i="7"/>
  <c r="J27" i="7"/>
  <c r="J24" i="7"/>
  <c r="J17" i="7"/>
  <c r="J28" i="7"/>
  <c r="J10" i="7"/>
  <c r="J8" i="7"/>
  <c r="J16" i="7"/>
  <c r="J95" i="6"/>
  <c r="J94" i="6"/>
  <c r="J93" i="6"/>
  <c r="J92" i="6"/>
  <c r="J91" i="6"/>
  <c r="J90" i="6"/>
  <c r="J89" i="6"/>
  <c r="J88" i="6"/>
  <c r="J87" i="6"/>
  <c r="J86" i="6"/>
  <c r="J85" i="6"/>
  <c r="J83" i="6"/>
  <c r="J81" i="6"/>
  <c r="J80" i="6"/>
  <c r="J79" i="6"/>
  <c r="J77" i="6"/>
  <c r="J76" i="6"/>
  <c r="J75" i="6"/>
  <c r="J74" i="6"/>
  <c r="J72" i="6"/>
  <c r="K51" i="1"/>
  <c r="K116" i="6" s="1"/>
  <c r="K48" i="1"/>
  <c r="K113" i="6" s="1"/>
  <c r="K55" i="2" l="1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61" i="5" l="1"/>
  <c r="K60" i="5"/>
  <c r="K59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B37" i="5"/>
  <c r="K62" i="1"/>
  <c r="K127" i="6" s="1"/>
  <c r="K61" i="1"/>
  <c r="K126" i="6" s="1"/>
  <c r="K60" i="1"/>
  <c r="K125" i="6" s="1"/>
  <c r="K57" i="1" l="1"/>
  <c r="K122" i="6" s="1"/>
  <c r="K56" i="1"/>
  <c r="K121" i="6" s="1"/>
  <c r="K55" i="1"/>
  <c r="K120" i="6" s="1"/>
  <c r="K54" i="1"/>
  <c r="K119" i="6" s="1"/>
  <c r="K53" i="1"/>
  <c r="K118" i="6" s="1"/>
  <c r="K52" i="1"/>
  <c r="K117" i="6" s="1"/>
  <c r="K50" i="1"/>
  <c r="K115" i="6" s="1"/>
  <c r="K49" i="1"/>
  <c r="K114" i="6" s="1"/>
  <c r="K47" i="1"/>
  <c r="K112" i="6" s="1"/>
  <c r="K46" i="1"/>
  <c r="K111" i="6" s="1"/>
  <c r="K45" i="1"/>
  <c r="K110" i="6" s="1"/>
  <c r="K44" i="1"/>
  <c r="K109" i="6" s="1"/>
  <c r="K43" i="1"/>
  <c r="K108" i="6" s="1"/>
  <c r="K42" i="1"/>
  <c r="K107" i="6" s="1"/>
  <c r="K41" i="1"/>
  <c r="K106" i="6" s="1"/>
  <c r="K40" i="1"/>
  <c r="K105" i="6" s="1"/>
  <c r="K39" i="1"/>
  <c r="K104" i="6" s="1"/>
  <c r="K38" i="1"/>
  <c r="K103" i="6" s="1"/>
  <c r="I30" i="5"/>
  <c r="H30" i="5"/>
  <c r="I29" i="5"/>
  <c r="H29" i="5"/>
  <c r="I28" i="5"/>
  <c r="H28" i="5"/>
  <c r="I27" i="5"/>
  <c r="B56" i="5" s="1"/>
  <c r="H27" i="5"/>
  <c r="I26" i="5"/>
  <c r="B55" i="5" s="1"/>
  <c r="H26" i="5"/>
  <c r="I25" i="5"/>
  <c r="H25" i="5"/>
  <c r="I24" i="5"/>
  <c r="H24" i="5"/>
  <c r="I23" i="5"/>
  <c r="H23" i="5"/>
  <c r="I22" i="5"/>
  <c r="H22" i="5"/>
  <c r="I21" i="5"/>
  <c r="B50" i="5" s="1"/>
  <c r="H21" i="5"/>
  <c r="I20" i="5"/>
  <c r="B49" i="5" s="1"/>
  <c r="H20" i="5"/>
  <c r="I19" i="5"/>
  <c r="B48" i="5" s="1"/>
  <c r="H19" i="5"/>
  <c r="I18" i="5"/>
  <c r="B47" i="5" s="1"/>
  <c r="H18" i="5"/>
  <c r="I17" i="5"/>
  <c r="H17" i="5"/>
  <c r="I16" i="5"/>
  <c r="H16" i="5"/>
  <c r="I15" i="5"/>
  <c r="H15" i="5"/>
  <c r="I14" i="5"/>
  <c r="B43" i="5" s="1"/>
  <c r="H14" i="5"/>
  <c r="I13" i="5"/>
  <c r="B42" i="5" s="1"/>
  <c r="H13" i="5"/>
  <c r="I12" i="5"/>
  <c r="B41" i="5" s="1"/>
  <c r="H12" i="5"/>
  <c r="I11" i="5"/>
  <c r="H11" i="5"/>
  <c r="I10" i="5"/>
  <c r="H10" i="5"/>
  <c r="J8" i="5"/>
  <c r="G8" i="5"/>
  <c r="B61" i="5" s="1"/>
  <c r="F8" i="5"/>
  <c r="E8" i="5"/>
  <c r="B60" i="5" s="1"/>
  <c r="D8" i="5"/>
  <c r="C8" i="5"/>
  <c r="B59" i="5" s="1"/>
  <c r="B8" i="5"/>
  <c r="J29" i="5" l="1"/>
  <c r="J19" i="5"/>
  <c r="J12" i="5"/>
  <c r="J18" i="5"/>
  <c r="J27" i="5"/>
  <c r="J11" i="5"/>
  <c r="B40" i="5"/>
  <c r="J14" i="5"/>
  <c r="J21" i="5"/>
  <c r="J25" i="5"/>
  <c r="B54" i="5"/>
  <c r="J26" i="5"/>
  <c r="J15" i="5"/>
  <c r="B44" i="5"/>
  <c r="J22" i="5"/>
  <c r="B51" i="5"/>
  <c r="J13" i="5"/>
  <c r="J16" i="5"/>
  <c r="B45" i="5"/>
  <c r="J20" i="5"/>
  <c r="J23" i="5"/>
  <c r="B52" i="5"/>
  <c r="J30" i="5"/>
  <c r="J10" i="5"/>
  <c r="B39" i="5"/>
  <c r="E37" i="5" s="1"/>
  <c r="J17" i="5"/>
  <c r="B46" i="5"/>
  <c r="J24" i="5"/>
  <c r="B53" i="5"/>
  <c r="J28" i="5"/>
  <c r="F37" i="5" l="1"/>
  <c r="H37" i="5"/>
  <c r="G37" i="5"/>
  <c r="K37" i="5"/>
  <c r="I37" i="5"/>
  <c r="J37" i="5"/>
  <c r="C37" i="5"/>
  <c r="D37" i="5"/>
  <c r="J6" i="2"/>
  <c r="I15" i="2"/>
  <c r="H15" i="2"/>
  <c r="J6" i="1"/>
  <c r="J15" i="2" l="1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J17" i="2" l="1"/>
  <c r="J26" i="2"/>
  <c r="J22" i="2"/>
  <c r="J21" i="2"/>
  <c r="J13" i="2"/>
  <c r="J12" i="2"/>
  <c r="J25" i="2"/>
  <c r="J23" i="2"/>
  <c r="J19" i="2"/>
  <c r="J20" i="2"/>
  <c r="J18" i="2"/>
  <c r="J14" i="2"/>
  <c r="J10" i="2"/>
  <c r="J9" i="2"/>
  <c r="J24" i="2"/>
  <c r="J29" i="2"/>
  <c r="J28" i="2"/>
  <c r="J27" i="2"/>
  <c r="J16" i="2"/>
  <c r="J11" i="2"/>
  <c r="K35" i="2" l="1"/>
  <c r="J35" i="2"/>
  <c r="I35" i="2"/>
  <c r="H35" i="2"/>
  <c r="G35" i="2"/>
  <c r="F35" i="2"/>
  <c r="E35" i="2"/>
  <c r="D35" i="2"/>
  <c r="C35" i="2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" i="1"/>
  <c r="B35" i="2" l="1"/>
  <c r="B36" i="1"/>
  <c r="B101" i="6" s="1"/>
  <c r="C6" i="2"/>
  <c r="D6" i="2"/>
  <c r="E6" i="2"/>
  <c r="F6" i="2"/>
  <c r="G6" i="2"/>
  <c r="B6" i="2"/>
  <c r="C6" i="1"/>
  <c r="B60" i="1" s="1"/>
  <c r="B125" i="6" s="1"/>
  <c r="D6" i="1"/>
  <c r="E6" i="1"/>
  <c r="B61" i="1" s="1"/>
  <c r="B126" i="6" s="1"/>
  <c r="F6" i="1"/>
  <c r="G6" i="1"/>
  <c r="B62" i="1" s="1"/>
  <c r="B127" i="6" s="1"/>
  <c r="B6" i="1"/>
  <c r="H8" i="2"/>
  <c r="I9" i="1"/>
  <c r="B39" i="1" s="1"/>
  <c r="B104" i="6" s="1"/>
  <c r="I10" i="1"/>
  <c r="B40" i="1" s="1"/>
  <c r="B105" i="6" s="1"/>
  <c r="I11" i="1"/>
  <c r="B41" i="1" s="1"/>
  <c r="B106" i="6" s="1"/>
  <c r="I12" i="1"/>
  <c r="B42" i="1" s="1"/>
  <c r="B107" i="6" s="1"/>
  <c r="I13" i="1"/>
  <c r="B43" i="1" s="1"/>
  <c r="B108" i="6" s="1"/>
  <c r="I14" i="1"/>
  <c r="B44" i="1" s="1"/>
  <c r="B109" i="6" s="1"/>
  <c r="I15" i="1"/>
  <c r="B45" i="1" s="1"/>
  <c r="B110" i="6" s="1"/>
  <c r="I16" i="1"/>
  <c r="I17" i="1"/>
  <c r="B46" i="1" s="1"/>
  <c r="B111" i="6" s="1"/>
  <c r="I18" i="1"/>
  <c r="I19" i="1"/>
  <c r="B47" i="1" s="1"/>
  <c r="B112" i="6" s="1"/>
  <c r="I20" i="1"/>
  <c r="I21" i="1"/>
  <c r="I22" i="1"/>
  <c r="I23" i="1"/>
  <c r="B51" i="1" s="1"/>
  <c r="B116" i="6" s="1"/>
  <c r="I24" i="1"/>
  <c r="B52" i="1" s="1"/>
  <c r="B117" i="6" s="1"/>
  <c r="I25" i="1"/>
  <c r="B53" i="1" s="1"/>
  <c r="B118" i="6" s="1"/>
  <c r="I26" i="1"/>
  <c r="B54" i="1" s="1"/>
  <c r="B119" i="6" s="1"/>
  <c r="I27" i="1"/>
  <c r="I28" i="1"/>
  <c r="I29" i="1"/>
  <c r="J27" i="1" l="1"/>
  <c r="B55" i="1"/>
  <c r="B120" i="6" s="1"/>
  <c r="J29" i="1"/>
  <c r="B57" i="1"/>
  <c r="B122" i="6" s="1"/>
  <c r="J28" i="1"/>
  <c r="B56" i="1"/>
  <c r="B121" i="6" s="1"/>
  <c r="B50" i="1"/>
  <c r="B115" i="6" s="1"/>
  <c r="B49" i="1"/>
  <c r="B114" i="6" s="1"/>
  <c r="J10" i="1"/>
  <c r="J25" i="1"/>
  <c r="J17" i="1"/>
  <c r="J9" i="1"/>
  <c r="J23" i="1"/>
  <c r="J15" i="1"/>
  <c r="J20" i="1"/>
  <c r="J26" i="1"/>
  <c r="J24" i="1"/>
  <c r="J22" i="1"/>
  <c r="J14" i="1"/>
  <c r="J21" i="1"/>
  <c r="J13" i="1"/>
  <c r="J19" i="1"/>
  <c r="J11" i="1"/>
  <c r="I8" i="2"/>
  <c r="J8" i="2" s="1"/>
  <c r="I8" i="1"/>
  <c r="B38" i="1" s="1"/>
  <c r="B103" i="6" s="1"/>
  <c r="J8" i="1" l="1"/>
  <c r="K36" i="1" l="1"/>
  <c r="K101" i="6" s="1"/>
  <c r="J36" i="1"/>
  <c r="J101" i="6" s="1"/>
  <c r="I36" i="1"/>
  <c r="I101" i="6" s="1"/>
  <c r="H36" i="1"/>
  <c r="H101" i="6" s="1"/>
  <c r="C36" i="1"/>
  <c r="C101" i="6" s="1"/>
  <c r="G36" i="1"/>
  <c r="G101" i="6" s="1"/>
  <c r="F36" i="1"/>
  <c r="F101" i="6" s="1"/>
  <c r="E36" i="1"/>
  <c r="E101" i="6" s="1"/>
  <c r="D36" i="1"/>
  <c r="D101" i="6" s="1"/>
</calcChain>
</file>

<file path=xl/sharedStrings.xml><?xml version="1.0" encoding="utf-8"?>
<sst xmlns="http://schemas.openxmlformats.org/spreadsheetml/2006/main" count="393" uniqueCount="99">
  <si>
    <t>BŪVATĻAUJAS (ēkas)</t>
  </si>
  <si>
    <t>1.grupa</t>
  </si>
  <si>
    <t>2.grupa</t>
  </si>
  <si>
    <t>3.grupa</t>
  </si>
  <si>
    <t>VISAS GRUPAS</t>
  </si>
  <si>
    <t>Būves tips</t>
  </si>
  <si>
    <t>Skaits kopā</t>
  </si>
  <si>
    <t>Būvdarbi -&gt; Ekspluat.</t>
  </si>
  <si>
    <t>Ārstniecības vai veselības aprūpes iestāžu ēkas</t>
  </si>
  <si>
    <t>Biroju ēkas</t>
  </si>
  <si>
    <t>Citas īslaicīgas apmešanās ēkas</t>
  </si>
  <si>
    <t>Citas, iepriekš neklasificētas, ēkas</t>
  </si>
  <si>
    <t>Dažādu sociālo grupu kopdzīvojamās mājas</t>
  </si>
  <si>
    <t>Divu dzīvokļu mājas</t>
  </si>
  <si>
    <t>Ēkas plašizklaides pasākumiem</t>
  </si>
  <si>
    <t>Garāžu ēkas</t>
  </si>
  <si>
    <t>Koplietošanas telpu grupa</t>
  </si>
  <si>
    <t>Kulta ēkas</t>
  </si>
  <si>
    <t>Kultūrvēsturiskie objekti</t>
  </si>
  <si>
    <t>Lauksaimniecības nedzīvojamās ēkas</t>
  </si>
  <si>
    <t>Muzeji un bibliotēkas</t>
  </si>
  <si>
    <t>Noliktavas, rezervuāri, bunkuri un silosi</t>
  </si>
  <si>
    <t>Rūpnieciskās ražošanas ēkas</t>
  </si>
  <si>
    <t>Sakaru ēkas, stacijas, termināļi un ar tiem saistītās ēkas</t>
  </si>
  <si>
    <t>Skolas, universitātes un zinātniskajai pētniecībai paredzētās ēkas</t>
  </si>
  <si>
    <t>Sporta ēkas</t>
  </si>
  <si>
    <t>Triju vai vairāku dzīvokļu mājas</t>
  </si>
  <si>
    <t>Vairumtirdzniecības un mazumtirdzniecības ēkas</t>
  </si>
  <si>
    <t>Viena dzīvokļa mājas</t>
  </si>
  <si>
    <t>Viesnīcas un sabiedriskās ēdināšanas ēkas</t>
  </si>
  <si>
    <t>Skaits</t>
  </si>
  <si>
    <t>Ieceres izskatīšanas laiks -BŪVVALDE</t>
  </si>
  <si>
    <t>Ieceres izskatīšanas laiks -KLIENTS</t>
  </si>
  <si>
    <t>PN izvērtēšanas laiks -BŪVVALDE</t>
  </si>
  <si>
    <t>PN izvērtēšanas laiks -KLIENTS</t>
  </si>
  <si>
    <t>BUN izvērtēšanas laiks -BŪVVALDE</t>
  </si>
  <si>
    <t>BUN izvērtēšanas laiks -KLIENTS</t>
  </si>
  <si>
    <t>Kopējais ieceres dokumentācijas saskaņošanas laiks -BŪVVALDE</t>
  </si>
  <si>
    <t>Kopējais ieceres dokumentācijas saskaņošanas laiks -KLIENTS</t>
  </si>
  <si>
    <t>Laiks kopā</t>
  </si>
  <si>
    <t>ĒKAS</t>
  </si>
  <si>
    <r>
      <t xml:space="preserve">t.sk. pa </t>
    </r>
    <r>
      <rPr>
        <b/>
        <sz val="10"/>
        <color theme="1"/>
        <rFont val="Arial"/>
        <family val="2"/>
        <charset val="186"/>
      </rPr>
      <t>būves lietošanas veidiem</t>
    </r>
  </si>
  <si>
    <r>
      <t xml:space="preserve">t.sk. pa </t>
    </r>
    <r>
      <rPr>
        <b/>
        <sz val="10"/>
        <color theme="1"/>
        <rFont val="Arial"/>
        <family val="2"/>
        <charset val="186"/>
      </rPr>
      <t>būves grupām</t>
    </r>
  </si>
  <si>
    <t>1.GRUPA</t>
  </si>
  <si>
    <t>2.GRUPA</t>
  </si>
  <si>
    <t>3.GRUPA</t>
  </si>
  <si>
    <t>BŪVATĻAUJAS (inženierbūves)</t>
  </si>
  <si>
    <t>Akvedukti, apūdeņošanas un meliorācijas hidrobūves</t>
  </si>
  <si>
    <t>Autoceļi</t>
  </si>
  <si>
    <t>Citas sporta un atpūtas būves</t>
  </si>
  <si>
    <t>Citas, iepriekš neklasificētas, inženierbūves</t>
  </si>
  <si>
    <t>Dambji</t>
  </si>
  <si>
    <t>Dzelzceļi</t>
  </si>
  <si>
    <t>Gāzes sadales sistēmas</t>
  </si>
  <si>
    <t>Ieguves rūpniecības vai iežieguves būves</t>
  </si>
  <si>
    <t>Ielas, ceļi un laukumi</t>
  </si>
  <si>
    <t>Maģistrālās sakaru līnijas</t>
  </si>
  <si>
    <t>Maģistrālie naftas produktu un gāzes cauruļvadi</t>
  </si>
  <si>
    <t>Maģistrālie ūdensapgādes cauruļvadi</t>
  </si>
  <si>
    <t>Ostas un kuģojamie kanāli</t>
  </si>
  <si>
    <t>Spēkstaciju būves</t>
  </si>
  <si>
    <t>Sporta laukumi</t>
  </si>
  <si>
    <t>Tilti un estakādes</t>
  </si>
  <si>
    <t>Tuneļi un pazemes ceļi</t>
  </si>
  <si>
    <t>Vietējās nozīmes aukstā un karstā ūdens apgādes būves</t>
  </si>
  <si>
    <t>Vietējās nozīmes elektropārvades un sakaru kabeļu būves</t>
  </si>
  <si>
    <t>Vietējās nozīmes notekūdeņu cauruļvadi un attīrīšanas būves</t>
  </si>
  <si>
    <t>INŽENIERBŪVES</t>
  </si>
  <si>
    <r>
      <t xml:space="preserve">t.sk. pa </t>
    </r>
    <r>
      <rPr>
        <b/>
        <sz val="10"/>
        <rFont val="Arial"/>
        <family val="2"/>
        <charset val="186"/>
      </rPr>
      <t>būves lietošanas veidiem</t>
    </r>
  </si>
  <si>
    <t>Pilsētas sliežu ceļi</t>
  </si>
  <si>
    <t>KOPĀ IZDOTAS BŪVTĻAUJAS</t>
  </si>
  <si>
    <t>BŪVATĻAUJAS PĒC BUN IZPILDES (stadijā Būvdarbi-&gt;Ekspluatācija)</t>
  </si>
  <si>
    <t>% Būvdarbi -&gt; Ekspluat.</t>
  </si>
  <si>
    <t>Būvvaldes laiks</t>
  </si>
  <si>
    <t>Klienta laiks</t>
  </si>
  <si>
    <t>Izsniegtās BŪVATĻAUJAS (ēkas)</t>
  </si>
  <si>
    <r>
      <t xml:space="preserve">* - kopskaitā pa visām grupām un visiem galvenajiem lietošanas veidiem (GLV) ir </t>
    </r>
    <r>
      <rPr>
        <b/>
        <sz val="10"/>
        <rFont val="Arial"/>
        <family val="2"/>
        <charset val="186"/>
      </rPr>
      <t>izsniegto būvatļauju skaits</t>
    </r>
    <r>
      <rPr>
        <sz val="10"/>
        <rFont val="Arial"/>
        <family val="2"/>
        <charset val="186"/>
      </rPr>
      <t xml:space="preserve"> noteiktajā periodā, kas </t>
    </r>
    <r>
      <rPr>
        <b/>
        <sz val="10"/>
        <rFont val="Arial"/>
        <family val="2"/>
        <charset val="186"/>
      </rPr>
      <t xml:space="preserve">nav summa no būvatļauju skaitiem katrā GLV rindā </t>
    </r>
    <r>
      <rPr>
        <sz val="10"/>
        <rFont val="Arial"/>
        <family val="2"/>
        <charset val="186"/>
      </rPr>
      <t>(vienā būvatļaujā var būt vairākas būves, līdz ar to, vairāki GLV)</t>
    </r>
  </si>
  <si>
    <t>Ķīmiskās rūpniecības uzņēmumu būves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</si>
  <si>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</t>
    </r>
    <r>
      <rPr>
        <i/>
        <sz val="10"/>
        <color theme="1"/>
        <rFont val="Arial"/>
        <family val="2"/>
        <charset val="186"/>
      </rPr>
      <t xml:space="preserve"> </t>
    </r>
    <r>
      <rPr>
        <b/>
        <i/>
        <sz val="10"/>
        <color theme="1"/>
        <rFont val="Arial"/>
        <family val="2"/>
        <charset val="186"/>
      </rPr>
      <t xml:space="preserve">skaits / atrodas stadijā būvdarbi -&gt; pieņemšana ekspluatācijā skaits, </t>
    </r>
    <r>
      <rPr>
        <i/>
        <sz val="10"/>
        <color theme="1"/>
        <rFont val="Arial"/>
        <family val="2"/>
        <charset val="186"/>
      </rPr>
      <t xml:space="preserve">izsniegtas laika posmā </t>
    </r>
    <r>
      <rPr>
        <b/>
        <i/>
        <sz val="10"/>
        <color theme="1"/>
        <rFont val="Arial"/>
        <family val="2"/>
        <charset val="186"/>
      </rPr>
      <t>2021.gada 1.jan.-31.decembrim., ĒKAS</t>
    </r>
  </si>
  <si>
    <t>2 544*</t>
  </si>
  <si>
    <t>Laika posms: 2021.gada 1.jan.-31.dec.</t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</si>
  <si>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2021.gada 1.jan.-31.dec., ĒKAS</t>
    </r>
  </si>
  <si>
    <t>Datu avots: Tableau Doing Business atskaite</t>
  </si>
  <si>
    <t>Datu sagatavotājs: BVKB datu analītiķe Daiga Buhholce</t>
  </si>
  <si>
    <t>8 466*</t>
  </si>
  <si>
    <t>2 376*</t>
  </si>
  <si>
    <t>371*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</si>
  <si>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 skaits / atrodas stadijā būvdarbi -&gt; pieņemšana ekspluatācijā skaits</t>
    </r>
    <r>
      <rPr>
        <i/>
        <sz val="10"/>
        <color theme="1"/>
        <rFont val="Arial"/>
        <family val="2"/>
        <charset val="186"/>
      </rPr>
      <t xml:space="preserve">, izsniegtas laika posmā </t>
    </r>
    <r>
      <rPr>
        <b/>
        <i/>
        <sz val="10"/>
        <color theme="1"/>
        <rFont val="Arial"/>
        <family val="2"/>
        <charset val="186"/>
      </rPr>
      <t>2021.gada 1.jan.-31.decembrim., INŽENIERBŪVES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</si>
  <si>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2021.gada 1.jan.-31.decembrim., INŽENIERBŪVES</t>
    </r>
  </si>
  <si>
    <t>Maģistrālās elektropārvades un elektrosadales līnijas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</si>
  <si>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</t>
    </r>
    <r>
      <rPr>
        <i/>
        <sz val="10"/>
        <color theme="1"/>
        <rFont val="Arial"/>
        <family val="2"/>
        <charset val="186"/>
      </rPr>
      <t xml:space="preserve"> </t>
    </r>
    <r>
      <rPr>
        <b/>
        <i/>
        <sz val="10"/>
        <color theme="1"/>
        <rFont val="Arial"/>
        <family val="2"/>
        <charset val="186"/>
      </rPr>
      <t xml:space="preserve">skaits / atrodas stadijā būvdarbi -&gt; pieņemšana ekspluatācijā skaits, </t>
    </r>
    <r>
      <rPr>
        <i/>
        <sz val="10"/>
        <color theme="1"/>
        <rFont val="Arial"/>
        <family val="2"/>
        <charset val="186"/>
      </rPr>
      <t xml:space="preserve">izsniegtas laika posmā </t>
    </r>
    <r>
      <rPr>
        <b/>
        <i/>
        <sz val="10"/>
        <color theme="1"/>
        <rFont val="Arial"/>
        <family val="2"/>
        <charset val="186"/>
      </rPr>
      <t>2022.gada 1.jan.-30.jūnijs., ĒKAS</t>
    </r>
  </si>
  <si>
    <t>5749*</t>
  </si>
  <si>
    <t>4078*</t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</si>
  <si>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2022.gada 1.jan.-30.jūnijs., ĒKAS</t>
    </r>
  </si>
  <si>
    <t>Laika posms: 2022.gada 1.jan.-30.jūnijs.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</si>
  <si>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 skaits / atrodas stadijā būvdarbi -&gt; pieņemšana ekspluatācijā skaits</t>
    </r>
    <r>
      <rPr>
        <i/>
        <sz val="10"/>
        <color theme="1"/>
        <rFont val="Arial"/>
        <family val="2"/>
        <charset val="186"/>
      </rPr>
      <t xml:space="preserve">, izsniegtas laika posmā </t>
    </r>
    <r>
      <rPr>
        <b/>
        <i/>
        <sz val="10"/>
        <color theme="1"/>
        <rFont val="Arial"/>
        <family val="2"/>
        <charset val="186"/>
      </rPr>
      <t>2022.gada 1.jan.-30.jūnijam., INŽENIERBŪVES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</si>
  <si>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2022.gada 1.jan.-30.jūnijam., INŽENIERBŪVES</t>
    </r>
  </si>
  <si>
    <t>4642*</t>
  </si>
  <si>
    <t>2269*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</si>
</sst>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333333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Arial"/>
      <family val="2"/>
      <charset val="186"/>
    </font>
    <font>
      <sz val="10"/>
      <name val="Arial"/>
    </font>
    <font>
      <sz val="10"/>
      <color rgb="FFFF0000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/>
    <xf numFmtId="0" fontId="15" fillId="0" borderId="0"/>
    <xf numFmtId="0" fontId="19" fillId="0" borderId="0"/>
    <xf numFmtId="0" fontId="1" fillId="0" borderId="0"/>
  </cellStyleXfs>
  <cellXfs count="195">
    <xf numFmtId="0" fontId="0" fillId="0" borderId="0" xfId="0"/>
    <xf numFmtId="0" fontId="1" fillId="0" borderId="0" xfId="1"/>
    <xf numFmtId="0" fontId="4" fillId="3" borderId="0" xfId="0" applyFont="1" applyFill="1"/>
    <xf numFmtId="0" fontId="0" fillId="3" borderId="0" xfId="0" applyFill="1"/>
    <xf numFmtId="0" fontId="1" fillId="0" borderId="1" xfId="1" applyBorder="1"/>
    <xf numFmtId="0" fontId="6" fillId="0" borderId="4" xfId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/>
    <xf numFmtId="3" fontId="1" fillId="0" borderId="1" xfId="1" applyNumberFormat="1" applyBorder="1" applyAlignment="1">
      <alignment horizontal="center" vertical="center"/>
    </xf>
    <xf numFmtId="3" fontId="1" fillId="0" borderId="3" xfId="1" applyNumberFormat="1" applyBorder="1" applyAlignment="1">
      <alignment horizontal="center" vertical="center"/>
    </xf>
    <xf numFmtId="0" fontId="1" fillId="0" borderId="8" xfId="1" applyBorder="1"/>
    <xf numFmtId="3" fontId="1" fillId="4" borderId="9" xfId="1" applyNumberFormat="1" applyFill="1" applyBorder="1" applyAlignment="1">
      <alignment horizontal="center" vertical="center"/>
    </xf>
    <xf numFmtId="3" fontId="1" fillId="4" borderId="10" xfId="1" applyNumberFormat="1" applyFill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10" xfId="1" applyNumberFormat="1" applyBorder="1" applyAlignment="1">
      <alignment horizontal="center" vertical="center"/>
    </xf>
    <xf numFmtId="3" fontId="1" fillId="0" borderId="11" xfId="1" applyNumberFormat="1" applyBorder="1" applyAlignment="1">
      <alignment horizontal="center" vertical="center"/>
    </xf>
    <xf numFmtId="3" fontId="1" fillId="4" borderId="11" xfId="1" applyNumberFormat="1" applyFill="1" applyBorder="1" applyAlignment="1">
      <alignment horizontal="center" vertical="center"/>
    </xf>
    <xf numFmtId="0" fontId="1" fillId="0" borderId="12" xfId="1" applyBorder="1"/>
    <xf numFmtId="3" fontId="1" fillId="0" borderId="13" xfId="1" applyNumberFormat="1" applyBorder="1" applyAlignment="1">
      <alignment horizontal="center" vertical="center"/>
    </xf>
    <xf numFmtId="3" fontId="1" fillId="0" borderId="14" xfId="1" applyNumberFormat="1" applyBorder="1" applyAlignment="1">
      <alignment horizontal="center" vertical="center"/>
    </xf>
    <xf numFmtId="3" fontId="1" fillId="0" borderId="15" xfId="1" applyNumberFormat="1" applyBorder="1" applyAlignment="1">
      <alignment horizontal="center" vertical="center"/>
    </xf>
    <xf numFmtId="0" fontId="1" fillId="0" borderId="16" xfId="1" applyBorder="1"/>
    <xf numFmtId="0" fontId="1" fillId="0" borderId="17" xfId="1" applyBorder="1"/>
    <xf numFmtId="0" fontId="5" fillId="3" borderId="0" xfId="0" applyFont="1" applyFill="1"/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3" fontId="9" fillId="0" borderId="27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3" fontId="9" fillId="0" borderId="28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left" vertical="center"/>
    </xf>
    <xf numFmtId="3" fontId="9" fillId="0" borderId="29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left" vertical="center"/>
    </xf>
    <xf numFmtId="3" fontId="9" fillId="0" borderId="25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3" fontId="9" fillId="0" borderId="19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3" fontId="9" fillId="0" borderId="5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center" vertical="center"/>
    </xf>
    <xf numFmtId="0" fontId="6" fillId="0" borderId="31" xfId="1" applyFont="1" applyBorder="1" applyAlignment="1">
      <alignment horizontal="center"/>
    </xf>
    <xf numFmtId="0" fontId="1" fillId="0" borderId="32" xfId="1" applyBorder="1" applyAlignment="1">
      <alignment horizontal="left"/>
    </xf>
    <xf numFmtId="3" fontId="1" fillId="0" borderId="32" xfId="1" applyNumberFormat="1" applyBorder="1" applyAlignment="1">
      <alignment horizontal="center" vertical="center"/>
    </xf>
    <xf numFmtId="3" fontId="9" fillId="0" borderId="32" xfId="1" applyNumberFormat="1" applyFont="1" applyBorder="1" applyAlignment="1">
      <alignment horizontal="center" vertical="center"/>
    </xf>
    <xf numFmtId="0" fontId="1" fillId="0" borderId="28" xfId="1" applyBorder="1" applyAlignment="1">
      <alignment horizontal="left"/>
    </xf>
    <xf numFmtId="3" fontId="1" fillId="0" borderId="28" xfId="1" applyNumberForma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3" fontId="9" fillId="0" borderId="22" xfId="1" applyNumberFormat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center"/>
    </xf>
    <xf numFmtId="3" fontId="1" fillId="0" borderId="11" xfId="1" applyNumberFormat="1" applyFill="1" applyBorder="1" applyAlignment="1">
      <alignment horizontal="center" vertical="center"/>
    </xf>
    <xf numFmtId="3" fontId="6" fillId="7" borderId="34" xfId="1" applyNumberFormat="1" applyFont="1" applyFill="1" applyBorder="1" applyAlignment="1">
      <alignment horizontal="center" vertical="center"/>
    </xf>
    <xf numFmtId="3" fontId="6" fillId="8" borderId="23" xfId="1" applyNumberFormat="1" applyFont="1" applyFill="1" applyBorder="1" applyAlignment="1">
      <alignment horizontal="center" vertical="center"/>
    </xf>
    <xf numFmtId="3" fontId="7" fillId="8" borderId="22" xfId="0" applyNumberFormat="1" applyFont="1" applyFill="1" applyBorder="1" applyAlignment="1">
      <alignment horizontal="center" vertical="center" wrapText="1"/>
    </xf>
    <xf numFmtId="0" fontId="1" fillId="9" borderId="0" xfId="1" applyFill="1"/>
    <xf numFmtId="0" fontId="1" fillId="0" borderId="0" xfId="1" applyFill="1"/>
    <xf numFmtId="0" fontId="12" fillId="9" borderId="0" xfId="1" applyFont="1" applyFill="1"/>
    <xf numFmtId="0" fontId="1" fillId="8" borderId="0" xfId="1" applyFill="1"/>
    <xf numFmtId="0" fontId="12" fillId="8" borderId="0" xfId="1" applyFont="1" applyFill="1"/>
    <xf numFmtId="0" fontId="1" fillId="0" borderId="37" xfId="1" applyBorder="1" applyAlignment="1">
      <alignment horizontal="center" vertical="center"/>
    </xf>
    <xf numFmtId="3" fontId="6" fillId="8" borderId="38" xfId="1" applyNumberFormat="1" applyFont="1" applyFill="1" applyBorder="1" applyAlignment="1">
      <alignment horizontal="center" vertical="center"/>
    </xf>
    <xf numFmtId="3" fontId="1" fillId="0" borderId="39" xfId="1" applyNumberFormat="1" applyBorder="1" applyAlignment="1">
      <alignment horizontal="center" vertical="center"/>
    </xf>
    <xf numFmtId="3" fontId="1" fillId="0" borderId="40" xfId="1" applyNumberFormat="1" applyBorder="1" applyAlignment="1">
      <alignment horizontal="center" vertical="center"/>
    </xf>
    <xf numFmtId="3" fontId="1" fillId="0" borderId="40" xfId="1" applyNumberFormat="1" applyFill="1" applyBorder="1" applyAlignment="1">
      <alignment horizontal="center" vertical="center"/>
    </xf>
    <xf numFmtId="3" fontId="1" fillId="0" borderId="41" xfId="1" applyNumberFormat="1" applyBorder="1" applyAlignment="1">
      <alignment horizontal="center" vertical="center"/>
    </xf>
    <xf numFmtId="3" fontId="6" fillId="7" borderId="42" xfId="1" applyNumberFormat="1" applyFont="1" applyFill="1" applyBorder="1" applyAlignment="1">
      <alignment horizontal="center" vertical="center"/>
    </xf>
    <xf numFmtId="3" fontId="6" fillId="8" borderId="43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6" xfId="1" applyBorder="1"/>
    <xf numFmtId="0" fontId="6" fillId="0" borderId="48" xfId="1" applyFont="1" applyBorder="1" applyAlignment="1">
      <alignment horizont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9" fontId="6" fillId="0" borderId="44" xfId="2" applyFont="1" applyBorder="1"/>
    <xf numFmtId="0" fontId="1" fillId="0" borderId="0" xfId="1" applyFont="1"/>
    <xf numFmtId="3" fontId="6" fillId="7" borderId="21" xfId="1" applyNumberFormat="1" applyFont="1" applyFill="1" applyBorder="1" applyAlignment="1">
      <alignment horizontal="center" vertical="center"/>
    </xf>
    <xf numFmtId="3" fontId="1" fillId="6" borderId="40" xfId="1" applyNumberFormat="1" applyFill="1" applyBorder="1" applyAlignment="1">
      <alignment horizontal="center" vertical="center"/>
    </xf>
    <xf numFmtId="3" fontId="1" fillId="4" borderId="40" xfId="1" applyNumberFormat="1" applyFill="1" applyBorder="1" applyAlignment="1">
      <alignment horizontal="center" vertical="center"/>
    </xf>
    <xf numFmtId="3" fontId="1" fillId="6" borderId="41" xfId="1" applyNumberFormat="1" applyFill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9" fontId="6" fillId="0" borderId="36" xfId="2" applyFont="1" applyBorder="1"/>
    <xf numFmtId="0" fontId="12" fillId="0" borderId="0" xfId="1" applyFont="1" applyFill="1"/>
    <xf numFmtId="3" fontId="1" fillId="0" borderId="0" xfId="1" applyNumberFormat="1"/>
    <xf numFmtId="0" fontId="14" fillId="0" borderId="0" xfId="1" applyFont="1" applyFill="1" applyAlignment="1"/>
    <xf numFmtId="0" fontId="16" fillId="0" borderId="0" xfId="0" applyFont="1"/>
    <xf numFmtId="0" fontId="17" fillId="0" borderId="0" xfId="0" applyFont="1" applyAlignment="1"/>
    <xf numFmtId="0" fontId="18" fillId="0" borderId="0" xfId="0" applyFont="1"/>
    <xf numFmtId="0" fontId="18" fillId="0" borderId="0" xfId="0" applyFont="1" applyAlignment="1"/>
    <xf numFmtId="9" fontId="1" fillId="0" borderId="0" xfId="1" applyNumberFormat="1" applyFont="1"/>
    <xf numFmtId="3" fontId="1" fillId="0" borderId="9" xfId="1" applyNumberFormat="1" applyFill="1" applyBorder="1" applyAlignment="1">
      <alignment horizontal="center" vertical="center"/>
    </xf>
    <xf numFmtId="3" fontId="1" fillId="0" borderId="10" xfId="1" applyNumberFormat="1" applyFill="1" applyBorder="1" applyAlignment="1">
      <alignment horizontal="center" vertical="center"/>
    </xf>
    <xf numFmtId="3" fontId="8" fillId="10" borderId="19" xfId="1" applyNumberFormat="1" applyFont="1" applyFill="1" applyBorder="1" applyAlignment="1">
      <alignment horizontal="center" vertical="center"/>
    </xf>
    <xf numFmtId="3" fontId="8" fillId="10" borderId="5" xfId="1" applyNumberFormat="1" applyFont="1" applyFill="1" applyBorder="1" applyAlignment="1">
      <alignment horizontal="center" vertical="center"/>
    </xf>
    <xf numFmtId="3" fontId="8" fillId="10" borderId="29" xfId="1" applyNumberFormat="1" applyFont="1" applyFill="1" applyBorder="1" applyAlignment="1">
      <alignment horizontal="center" vertical="center"/>
    </xf>
    <xf numFmtId="3" fontId="8" fillId="10" borderId="27" xfId="1" applyNumberFormat="1" applyFont="1" applyFill="1" applyBorder="1" applyAlignment="1">
      <alignment horizontal="center" vertical="center"/>
    </xf>
    <xf numFmtId="3" fontId="8" fillId="10" borderId="28" xfId="1" applyNumberFormat="1" applyFont="1" applyFill="1" applyBorder="1" applyAlignment="1">
      <alignment horizontal="center" vertical="center"/>
    </xf>
    <xf numFmtId="3" fontId="7" fillId="10" borderId="22" xfId="0" applyNumberFormat="1" applyFont="1" applyFill="1" applyBorder="1" applyAlignment="1">
      <alignment horizontal="center" vertical="center" wrapText="1"/>
    </xf>
    <xf numFmtId="3" fontId="7" fillId="11" borderId="22" xfId="0" applyNumberFormat="1" applyFont="1" applyFill="1" applyBorder="1" applyAlignment="1">
      <alignment horizontal="center" vertical="center" wrapText="1"/>
    </xf>
    <xf numFmtId="3" fontId="8" fillId="11" borderId="7" xfId="1" applyNumberFormat="1" applyFont="1" applyFill="1" applyBorder="1" applyAlignment="1">
      <alignment horizontal="center" vertical="center"/>
    </xf>
    <xf numFmtId="3" fontId="8" fillId="11" borderId="10" xfId="1" applyNumberFormat="1" applyFont="1" applyFill="1" applyBorder="1" applyAlignment="1">
      <alignment horizontal="center" vertical="center"/>
    </xf>
    <xf numFmtId="3" fontId="8" fillId="11" borderId="14" xfId="1" applyNumberFormat="1" applyFont="1" applyFill="1" applyBorder="1" applyAlignment="1">
      <alignment horizontal="center" vertical="center"/>
    </xf>
    <xf numFmtId="3" fontId="8" fillId="11" borderId="20" xfId="1" applyNumberFormat="1" applyFont="1" applyFill="1" applyBorder="1" applyAlignment="1">
      <alignment horizontal="center" vertical="center"/>
    </xf>
    <xf numFmtId="3" fontId="8" fillId="11" borderId="3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center" vertical="center"/>
    </xf>
    <xf numFmtId="3" fontId="8" fillId="10" borderId="32" xfId="1" applyNumberFormat="1" applyFont="1" applyFill="1" applyBorder="1" applyAlignment="1">
      <alignment horizontal="center" vertical="center"/>
    </xf>
    <xf numFmtId="3" fontId="8" fillId="11" borderId="33" xfId="1" applyNumberFormat="1" applyFont="1" applyFill="1" applyBorder="1" applyAlignment="1">
      <alignment horizontal="center" vertical="center"/>
    </xf>
    <xf numFmtId="0" fontId="1" fillId="0" borderId="0" xfId="1" applyBorder="1"/>
    <xf numFmtId="9" fontId="6" fillId="0" borderId="52" xfId="2" applyFont="1" applyBorder="1"/>
    <xf numFmtId="3" fontId="1" fillId="6" borderId="10" xfId="1" applyNumberFormat="1" applyFill="1" applyBorder="1" applyAlignment="1">
      <alignment horizontal="center" vertical="center"/>
    </xf>
    <xf numFmtId="3" fontId="1" fillId="6" borderId="14" xfId="1" applyNumberFormat="1" applyFill="1" applyBorder="1" applyAlignment="1">
      <alignment horizontal="center" vertical="center"/>
    </xf>
    <xf numFmtId="9" fontId="1" fillId="0" borderId="0" xfId="1" applyNumberFormat="1"/>
    <xf numFmtId="3" fontId="1" fillId="0" borderId="7" xfId="1" applyNumberFormat="1" applyFill="1" applyBorder="1" applyAlignment="1">
      <alignment horizontal="center" vertical="center"/>
    </xf>
    <xf numFmtId="3" fontId="9" fillId="0" borderId="19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" fillId="0" borderId="0" xfId="1" applyFont="1" applyFill="1"/>
    <xf numFmtId="0" fontId="12" fillId="0" borderId="0" xfId="1" applyFont="1" applyFill="1" applyAlignment="1">
      <alignment horizontal="center"/>
    </xf>
    <xf numFmtId="3" fontId="1" fillId="0" borderId="14" xfId="1" applyNumberFormat="1" applyFill="1" applyBorder="1" applyAlignment="1">
      <alignment horizontal="center" vertical="center"/>
    </xf>
    <xf numFmtId="3" fontId="1" fillId="6" borderId="1" xfId="1" applyNumberFormat="1" applyFill="1" applyBorder="1" applyAlignment="1">
      <alignment horizontal="center" vertical="center"/>
    </xf>
    <xf numFmtId="3" fontId="1" fillId="6" borderId="7" xfId="1" applyNumberFormat="1" applyFill="1" applyBorder="1" applyAlignment="1">
      <alignment horizontal="center" vertical="center"/>
    </xf>
    <xf numFmtId="3" fontId="1" fillId="6" borderId="9" xfId="1" applyNumberFormat="1" applyFill="1" applyBorder="1" applyAlignment="1">
      <alignment horizontal="center" vertical="center"/>
    </xf>
    <xf numFmtId="3" fontId="1" fillId="6" borderId="13" xfId="1" applyNumberFormat="1" applyFill="1" applyBorder="1" applyAlignment="1">
      <alignment horizontal="center" vertical="center"/>
    </xf>
    <xf numFmtId="3" fontId="1" fillId="12" borderId="10" xfId="1" applyNumberFormat="1" applyFill="1" applyBorder="1" applyAlignment="1">
      <alignment horizontal="center" vertical="center"/>
    </xf>
    <xf numFmtId="3" fontId="1" fillId="6" borderId="11" xfId="1" applyNumberFormat="1" applyFill="1" applyBorder="1" applyAlignment="1">
      <alignment horizontal="center" vertical="center"/>
    </xf>
    <xf numFmtId="3" fontId="20" fillId="12" borderId="10" xfId="1" applyNumberFormat="1" applyFont="1" applyFill="1" applyBorder="1" applyAlignment="1">
      <alignment horizontal="center" vertical="center"/>
    </xf>
    <xf numFmtId="3" fontId="1" fillId="13" borderId="10" xfId="1" applyNumberFormat="1" applyFill="1" applyBorder="1" applyAlignment="1">
      <alignment horizontal="center" vertical="center"/>
    </xf>
    <xf numFmtId="3" fontId="1" fillId="13" borderId="11" xfId="1" applyNumberFormat="1" applyFill="1" applyBorder="1" applyAlignment="1">
      <alignment horizontal="center" vertical="center"/>
    </xf>
    <xf numFmtId="3" fontId="1" fillId="13" borderId="40" xfId="1" applyNumberFormat="1" applyFill="1" applyBorder="1" applyAlignment="1">
      <alignment horizontal="center" vertical="center"/>
    </xf>
    <xf numFmtId="3" fontId="1" fillId="13" borderId="9" xfId="1" applyNumberFormat="1" applyFill="1" applyBorder="1" applyAlignment="1">
      <alignment horizontal="center" vertical="center"/>
    </xf>
    <xf numFmtId="0" fontId="12" fillId="14" borderId="0" xfId="1" applyFont="1" applyFill="1"/>
    <xf numFmtId="0" fontId="0" fillId="14" borderId="0" xfId="0" applyFill="1"/>
    <xf numFmtId="0" fontId="0" fillId="8" borderId="0" xfId="0" applyFill="1"/>
    <xf numFmtId="3" fontId="20" fillId="13" borderId="10" xfId="1" applyNumberFormat="1" applyFont="1" applyFill="1" applyBorder="1" applyAlignment="1">
      <alignment horizontal="center" vertical="center"/>
    </xf>
    <xf numFmtId="3" fontId="1" fillId="6" borderId="0" xfId="1" applyNumberFormat="1" applyFill="1" applyBorder="1" applyAlignment="1">
      <alignment horizontal="center" vertical="center"/>
    </xf>
    <xf numFmtId="0" fontId="4" fillId="6" borderId="0" xfId="0" applyFont="1" applyFill="1" applyBorder="1"/>
    <xf numFmtId="0" fontId="0" fillId="6" borderId="0" xfId="0" applyFill="1" applyBorder="1"/>
    <xf numFmtId="0" fontId="1" fillId="6" borderId="0" xfId="1" applyFill="1" applyBorder="1"/>
    <xf numFmtId="0" fontId="6" fillId="6" borderId="0" xfId="1" applyFont="1" applyFill="1" applyBorder="1" applyAlignment="1">
      <alignment horizontal="center"/>
    </xf>
    <xf numFmtId="0" fontId="1" fillId="6" borderId="0" xfId="1" applyFill="1" applyBorder="1" applyAlignment="1">
      <alignment horizontal="center" vertical="center"/>
    </xf>
    <xf numFmtId="0" fontId="12" fillId="6" borderId="0" xfId="1" applyFont="1" applyFill="1" applyBorder="1"/>
    <xf numFmtId="0" fontId="1" fillId="6" borderId="0" xfId="1" applyFill="1" applyBorder="1" applyAlignment="1">
      <alignment horizontal="center"/>
    </xf>
    <xf numFmtId="3" fontId="6" fillId="6" borderId="0" xfId="1" applyNumberFormat="1" applyFont="1" applyFill="1" applyBorder="1" applyAlignment="1">
      <alignment horizontal="center" vertical="center"/>
    </xf>
    <xf numFmtId="9" fontId="6" fillId="6" borderId="0" xfId="2" applyFont="1" applyFill="1" applyBorder="1"/>
    <xf numFmtId="9" fontId="1" fillId="6" borderId="0" xfId="1" applyNumberFormat="1" applyFont="1" applyFill="1" applyBorder="1"/>
    <xf numFmtId="0" fontId="5" fillId="6" borderId="0" xfId="0" applyFont="1" applyFill="1"/>
    <xf numFmtId="0" fontId="0" fillId="6" borderId="0" xfId="0" applyFill="1"/>
    <xf numFmtId="0" fontId="9" fillId="6" borderId="0" xfId="1" applyFont="1" applyFill="1" applyBorder="1" applyAlignment="1">
      <alignment horizontal="left" vertical="center"/>
    </xf>
    <xf numFmtId="3" fontId="9" fillId="6" borderId="0" xfId="1" applyNumberFormat="1" applyFont="1" applyFill="1" applyBorder="1" applyAlignment="1">
      <alignment horizontal="center" vertical="center"/>
    </xf>
    <xf numFmtId="3" fontId="8" fillId="6" borderId="0" xfId="1" applyNumberFormat="1" applyFont="1" applyFill="1" applyBorder="1" applyAlignment="1">
      <alignment horizontal="center" vertical="center"/>
    </xf>
    <xf numFmtId="0" fontId="5" fillId="6" borderId="0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/>
    <xf numFmtId="0" fontId="16" fillId="6" borderId="0" xfId="0" applyFont="1" applyFill="1" applyBorder="1"/>
    <xf numFmtId="0" fontId="18" fillId="6" borderId="0" xfId="0" applyFont="1" applyFill="1" applyBorder="1"/>
    <xf numFmtId="3" fontId="6" fillId="15" borderId="42" xfId="1" applyNumberFormat="1" applyFont="1" applyFill="1" applyBorder="1" applyAlignment="1">
      <alignment horizontal="center" vertical="center"/>
    </xf>
    <xf numFmtId="3" fontId="1" fillId="6" borderId="15" xfId="1" applyNumberFormat="1" applyFill="1" applyBorder="1" applyAlignment="1">
      <alignment horizontal="center" vertical="center"/>
    </xf>
    <xf numFmtId="3" fontId="1" fillId="0" borderId="21" xfId="1" applyNumberFormat="1" applyBorder="1" applyAlignment="1">
      <alignment horizontal="center" vertical="center"/>
    </xf>
    <xf numFmtId="3" fontId="1" fillId="0" borderId="53" xfId="1" applyNumberFormat="1" applyBorder="1" applyAlignment="1">
      <alignment horizontal="center" vertical="center"/>
    </xf>
    <xf numFmtId="0" fontId="1" fillId="0" borderId="54" xfId="1" applyBorder="1"/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" fillId="0" borderId="31" xfId="1" applyBorder="1" applyAlignment="1">
      <alignment horizontal="left"/>
    </xf>
    <xf numFmtId="0" fontId="1" fillId="0" borderId="35" xfId="1" applyBorder="1" applyAlignment="1">
      <alignment horizontal="left"/>
    </xf>
    <xf numFmtId="0" fontId="6" fillId="0" borderId="45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1" fillId="0" borderId="0" xfId="1" applyFont="1" applyAlignment="1">
      <alignment horizontal="justify"/>
    </xf>
    <xf numFmtId="0" fontId="18" fillId="0" borderId="0" xfId="0" applyFont="1" applyAlignment="1">
      <alignment horizontal="justify"/>
    </xf>
    <xf numFmtId="0" fontId="13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51" xfId="1" applyBorder="1" applyAlignment="1">
      <alignment horizontal="left"/>
    </xf>
    <xf numFmtId="0" fontId="6" fillId="6" borderId="0" xfId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justify"/>
    </xf>
    <xf numFmtId="0" fontId="1" fillId="6" borderId="0" xfId="1" applyFill="1" applyBorder="1" applyAlignment="1">
      <alignment horizontal="left"/>
    </xf>
    <xf numFmtId="0" fontId="1" fillId="6" borderId="0" xfId="1" applyFont="1" applyFill="1" applyBorder="1" applyAlignment="1">
      <alignment horizontal="justify"/>
    </xf>
  </cellXfs>
  <cellStyles count="7">
    <cellStyle name="Normal" xfId="0" builtinId="0"/>
    <cellStyle name="Normal 2" xfId="1" xr:uid="{C54A6B29-70FD-48E0-96E3-CF6EACF15E74}"/>
    <cellStyle name="Normal 3" xfId="3" xr:uid="{BA77781E-9454-4B10-9E14-E19754C646AB}"/>
    <cellStyle name="Normal 3 2" xfId="6" xr:uid="{6D2C6CB8-D2A1-4BDC-BF3B-4EE48689C7C1}"/>
    <cellStyle name="Normal 4" xfId="4" xr:uid="{82093F6B-CD06-4ADD-989D-7B1657BD0076}"/>
    <cellStyle name="Normal 5" xfId="5" xr:uid="{EE88FC58-EA34-4136-B4C0-E54FC3EC1644}"/>
    <cellStyle name="Percent" xfId="2" builtinId="5"/>
  </cellStyles>
  <dxfs count="0"/>
  <tableStyles count="0" defaultTableStyle="TableStyleMedium2" defaultPivotStyle="PivotStyleLight16"/>
  <colors>
    <mruColors>
      <color rgb="FFCCFFCC"/>
      <color rgb="FFCCFFFF"/>
      <color rgb="FF99FFCC"/>
      <color rgb="FF66FFCC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1.grupa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(Būvatļaujas_ĒKAS1!$A$9,Būvatļaujas_ĒKAS1!$A$11,Būvatļaujas_ĒKAS1!$A$13,Būvatļaujas_ĒKAS1!$A$15,Būvatļaujas_ĒKAS1!$A$19,Būvatļaujas_ĒKAS1!$A$21:$A$22,Būvatļaujas_ĒKAS1!$A$27:$A$28)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Būvatļaujas_ĒKAS1!$B$8:$B$29</c15:sqref>
                  </c15:fullRef>
                </c:ext>
              </c:extLst>
              <c:f>(Būvatļaujas_ĒKAS1!$B$9,Būvatļaujas_ĒKAS1!$B$11,Būvatļaujas_ĒKAS1!$B$13,Būvatļaujas_ĒKAS1!$B$15,Būvatļaujas_ĒKAS1!$B$19,Būvatļaujas_ĒKAS1!$B$21:$B$22,Būvatļaujas_ĒKAS1!$B$27:$B$28)</c:f>
              <c:numCache>
                <c:formatCode>#,##0</c:formatCode>
                <c:ptCount val="9"/>
                <c:pt idx="0">
                  <c:v>3</c:v>
                </c:pt>
                <c:pt idx="1">
                  <c:v>551</c:v>
                </c:pt>
                <c:pt idx="2">
                  <c:v>1</c:v>
                </c:pt>
                <c:pt idx="3">
                  <c:v>14</c:v>
                </c:pt>
                <c:pt idx="4">
                  <c:v>23</c:v>
                </c:pt>
                <c:pt idx="5">
                  <c:v>17</c:v>
                </c:pt>
                <c:pt idx="6">
                  <c:v>11</c:v>
                </c:pt>
                <c:pt idx="7">
                  <c:v>27</c:v>
                </c:pt>
                <c:pt idx="8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6-4C4E-B963-B74C395CEE3D}"/>
            </c:ext>
          </c:extLst>
        </c:ser>
        <c:ser>
          <c:idx val="1"/>
          <c:order val="1"/>
          <c:tx>
            <c:strRef>
              <c:f>Būvatļaujas_ĒKAS1!$C$5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(Būvatļaujas_ĒKAS1!$A$9,Būvatļaujas_ĒKAS1!$A$11,Būvatļaujas_ĒKAS1!$A$13,Būvatļaujas_ĒKAS1!$A$15,Būvatļaujas_ĒKAS1!$A$19,Būvatļaujas_ĒKAS1!$A$21:$A$22,Būvatļaujas_ĒKAS1!$A$27:$A$28)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Būvatļaujas_ĒKAS1!$C$8:$C$29</c15:sqref>
                  </c15:fullRef>
                </c:ext>
              </c:extLst>
              <c:f>(Būvatļaujas_ĒKAS1!$C$9,Būvatļaujas_ĒKAS1!$C$11,Būvatļaujas_ĒKAS1!$C$13,Būvatļaujas_ĒKAS1!$C$15,Būvatļaujas_ĒKAS1!$C$19,Būvatļaujas_ĒKAS1!$C$21:$C$22,Būvatļaujas_ĒKAS1!$C$27:$C$28)</c:f>
              <c:numCache>
                <c:formatCode>#,##0</c:formatCode>
                <c:ptCount val="9"/>
                <c:pt idx="0">
                  <c:v>3</c:v>
                </c:pt>
                <c:pt idx="1">
                  <c:v>491</c:v>
                </c:pt>
                <c:pt idx="3">
                  <c:v>11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22</c:v>
                </c:pt>
                <c:pt idx="8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6-4C4E-B963-B74C395CEE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49464"/>
        <c:axId val="527249792"/>
      </c:barChart>
      <c:catAx>
        <c:axId val="52724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792"/>
        <c:crosses val="autoZero"/>
        <c:auto val="1"/>
        <c:lblAlgn val="ctr"/>
        <c:lblOffset val="100"/>
        <c:noMultiLvlLbl val="0"/>
      </c:catAx>
      <c:valAx>
        <c:axId val="52724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88235055717521E-2"/>
                  <c:y val="-6.0632304223302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5E-44A5-931A-3D29CCDC1B08}"/>
                </c:ext>
              </c:extLst>
            </c:dLbl>
            <c:dLbl>
              <c:idx val="1"/>
              <c:layout>
                <c:manualLayout>
                  <c:x val="-1.2352941033430549E-2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E-44A5-931A-3D29CCDC1B08}"/>
                </c:ext>
              </c:extLst>
            </c:dLbl>
            <c:dLbl>
              <c:idx val="2"/>
              <c:layout>
                <c:manualLayout>
                  <c:x val="-2.0588235055717897E-3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5E-44A5-931A-3D29CCDC1B08}"/>
                </c:ext>
              </c:extLst>
            </c:dLbl>
            <c:dLbl>
              <c:idx val="5"/>
              <c:layout>
                <c:manualLayout>
                  <c:x val="1.029411752785876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5E-44A5-931A-3D29CCDC1B08}"/>
                </c:ext>
              </c:extLst>
            </c:dLbl>
            <c:dLbl>
              <c:idx val="6"/>
              <c:layout>
                <c:manualLayout>
                  <c:x val="-9.2647057750728842E-3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5E-44A5-931A-3D29CCDC1B08}"/>
                </c:ext>
              </c:extLst>
            </c:dLbl>
            <c:dLbl>
              <c:idx val="7"/>
              <c:layout>
                <c:manualLayout>
                  <c:x val="-1.0294117527858835E-2"/>
                  <c:y val="-2.6273998496764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E-44A5-931A-3D29CCDC1B08}"/>
                </c:ext>
              </c:extLst>
            </c:dLbl>
            <c:dLbl>
              <c:idx val="8"/>
              <c:layout>
                <c:manualLayout>
                  <c:x val="-8.235294022287008E-3"/>
                  <c:y val="-3.840045934142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5E-44A5-931A-3D29CCDC1B08}"/>
                </c:ext>
              </c:extLst>
            </c:dLbl>
            <c:dLbl>
              <c:idx val="9"/>
              <c:layout>
                <c:manualLayout>
                  <c:x val="-1.3382352786216387E-2"/>
                  <c:y val="-4.8505843378642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5E-44A5-931A-3D29CCDC1B08}"/>
                </c:ext>
              </c:extLst>
            </c:dLbl>
            <c:dLbl>
              <c:idx val="10"/>
              <c:layout>
                <c:manualLayout>
                  <c:x val="-7.2058822695011317E-3"/>
                  <c:y val="-3.233722891909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5E-44A5-931A-3D29CCDC1B08}"/>
                </c:ext>
              </c:extLst>
            </c:dLbl>
            <c:dLbl>
              <c:idx val="11"/>
              <c:layout>
                <c:manualLayout>
                  <c:x val="3.0882352583576278E-3"/>
                  <c:y val="-5.4569073800972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5E-44A5-931A-3D29CCDC1B08}"/>
                </c:ext>
              </c:extLst>
            </c:dLbl>
            <c:dLbl>
              <c:idx val="12"/>
              <c:layout>
                <c:manualLayout>
                  <c:x val="-1.0294117527858835E-2"/>
                  <c:y val="-3.4358305726538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5E-44A5-931A-3D29CCDC1B08}"/>
                </c:ext>
              </c:extLst>
            </c:dLbl>
            <c:dLbl>
              <c:idx val="13"/>
              <c:layout>
                <c:manualLayout>
                  <c:x val="-1.3382352786216387E-2"/>
                  <c:y val="-4.2442612956311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5E-44A5-931A-3D29CCDC1B08}"/>
                </c:ext>
              </c:extLst>
            </c:dLbl>
            <c:dLbl>
              <c:idx val="14"/>
              <c:layout>
                <c:manualLayout>
                  <c:x val="-1.3382352786216387E-2"/>
                  <c:y val="-4.0421536148868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5E-44A5-931A-3D29CCDC1B08}"/>
                </c:ext>
              </c:extLst>
            </c:dLbl>
            <c:dLbl>
              <c:idx val="15"/>
              <c:layout>
                <c:manualLayout>
                  <c:x val="-7.2058822695011317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5E-44A5-931A-3D29CCDC1B08}"/>
                </c:ext>
              </c:extLst>
            </c:dLbl>
            <c:dLbl>
              <c:idx val="16"/>
              <c:layout>
                <c:manualLayout>
                  <c:x val="-1.0294117527858911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5E-44A5-931A-3D29CCDC1B08}"/>
                </c:ext>
              </c:extLst>
            </c:dLbl>
            <c:dLbl>
              <c:idx val="17"/>
              <c:layout>
                <c:manualLayout>
                  <c:x val="-1.1323529280644635E-2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5E-44A5-931A-3D29CCDC1B08}"/>
                </c:ext>
              </c:extLst>
            </c:dLbl>
            <c:dLbl>
              <c:idx val="18"/>
              <c:layout>
                <c:manualLayout>
                  <c:x val="-1.1323529280644635E-2"/>
                  <c:y val="-3.0316152111651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5E-44A5-931A-3D29CCDC1B08}"/>
                </c:ext>
              </c:extLst>
            </c:dLbl>
            <c:dLbl>
              <c:idx val="19"/>
              <c:layout>
                <c:manualLayout>
                  <c:x val="-1.4411764539002263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5E-44A5-931A-3D29CCDC1B08}"/>
                </c:ext>
              </c:extLst>
            </c:dLbl>
            <c:dLbl>
              <c:idx val="21"/>
              <c:layout>
                <c:manualLayout>
                  <c:x val="-7.2058822695012827E-3"/>
                  <c:y val="-3.0316152111651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5E-44A5-931A-3D29CCDC1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Būvatļaujas_ĒKAS1!$H$8:$H$29</c:f>
              <c:numCache>
                <c:formatCode>#,##0</c:formatCode>
                <c:ptCount val="22"/>
                <c:pt idx="0">
                  <c:v>32</c:v>
                </c:pt>
                <c:pt idx="1">
                  <c:v>104</c:v>
                </c:pt>
                <c:pt idx="2">
                  <c:v>76</c:v>
                </c:pt>
                <c:pt idx="3">
                  <c:v>1335</c:v>
                </c:pt>
                <c:pt idx="4">
                  <c:v>0</c:v>
                </c:pt>
                <c:pt idx="5">
                  <c:v>125</c:v>
                </c:pt>
                <c:pt idx="6">
                  <c:v>21</c:v>
                </c:pt>
                <c:pt idx="7">
                  <c:v>55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193</c:v>
                </c:pt>
                <c:pt idx="12">
                  <c:v>14</c:v>
                </c:pt>
                <c:pt idx="13">
                  <c:v>141</c:v>
                </c:pt>
                <c:pt idx="14">
                  <c:v>166</c:v>
                </c:pt>
                <c:pt idx="15">
                  <c:v>14</c:v>
                </c:pt>
                <c:pt idx="16">
                  <c:v>63</c:v>
                </c:pt>
                <c:pt idx="17">
                  <c:v>10</c:v>
                </c:pt>
                <c:pt idx="18">
                  <c:v>301</c:v>
                </c:pt>
                <c:pt idx="19">
                  <c:v>143</c:v>
                </c:pt>
                <c:pt idx="20">
                  <c:v>1653</c:v>
                </c:pt>
                <c:pt idx="2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5E-44A5-931A-3D29CCDC1B08}"/>
            </c:ext>
          </c:extLst>
        </c:ser>
        <c:ser>
          <c:idx val="1"/>
          <c:order val="1"/>
          <c:tx>
            <c:strRef>
              <c:f>Būvatļaujas_ĒKAS1!$I$5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2647058561289308E-2"/>
                  <c:y val="-2.0210768074434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5E-44A5-931A-3D29CCDC1B08}"/>
                </c:ext>
              </c:extLst>
            </c:dLbl>
            <c:dLbl>
              <c:idx val="4"/>
              <c:layout>
                <c:manualLayout>
                  <c:x val="9.264705775072846E-3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5E-44A5-931A-3D29CCDC1B08}"/>
                </c:ext>
              </c:extLst>
            </c:dLbl>
            <c:dLbl>
              <c:idx val="20"/>
              <c:layout>
                <c:manualLayout>
                  <c:x val="1.2352941033430511E-2"/>
                  <c:y val="-1.6168614459547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5E-44A5-931A-3D29CCDC1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Būvatļaujas_ĒKAS1!$I$8:$I$29</c:f>
              <c:numCache>
                <c:formatCode>#,##0</c:formatCode>
                <c:ptCount val="22"/>
                <c:pt idx="0">
                  <c:v>9</c:v>
                </c:pt>
                <c:pt idx="1">
                  <c:v>21</c:v>
                </c:pt>
                <c:pt idx="2">
                  <c:v>40</c:v>
                </c:pt>
                <c:pt idx="3">
                  <c:v>837</c:v>
                </c:pt>
                <c:pt idx="4">
                  <c:v>4</c:v>
                </c:pt>
                <c:pt idx="5">
                  <c:v>26</c:v>
                </c:pt>
                <c:pt idx="6">
                  <c:v>2</c:v>
                </c:pt>
                <c:pt idx="7">
                  <c:v>19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35</c:v>
                </c:pt>
                <c:pt idx="12">
                  <c:v>1</c:v>
                </c:pt>
                <c:pt idx="13">
                  <c:v>37</c:v>
                </c:pt>
                <c:pt idx="14">
                  <c:v>33</c:v>
                </c:pt>
                <c:pt idx="15">
                  <c:v>24</c:v>
                </c:pt>
                <c:pt idx="16">
                  <c:v>13</c:v>
                </c:pt>
                <c:pt idx="17">
                  <c:v>3</c:v>
                </c:pt>
                <c:pt idx="18">
                  <c:v>64</c:v>
                </c:pt>
                <c:pt idx="19">
                  <c:v>50</c:v>
                </c:pt>
                <c:pt idx="20">
                  <c:v>647</c:v>
                </c:pt>
                <c:pt idx="2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25E-44A5-931A-3D29CCDC1B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6588520"/>
        <c:axId val="696591800"/>
      </c:barChart>
      <c:catAx>
        <c:axId val="69658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91800"/>
        <c:crosses val="autoZero"/>
        <c:auto val="1"/>
        <c:lblAlgn val="ctr"/>
        <c:lblOffset val="100"/>
        <c:noMultiLvlLbl val="0"/>
      </c:catAx>
      <c:valAx>
        <c:axId val="6965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8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Būvniecības ieceres </a:t>
            </a:r>
            <a:r>
              <a:rPr lang="lv-LV" sz="1400" b="1" i="0" baseline="0">
                <a:effectLst/>
              </a:rPr>
              <a:t>saskaņošana</a:t>
            </a:r>
            <a:r>
              <a:rPr lang="lv-LV" sz="1400" b="0" i="0" baseline="0">
                <a:effectLst/>
              </a:rPr>
              <a:t> (iecere+PN+BUN), ieceres ar </a:t>
            </a:r>
            <a:r>
              <a:rPr lang="lv-LV" sz="1400" b="1" i="0" baseline="0">
                <a:effectLst/>
              </a:rPr>
              <a:t>pabeigtu dokument.saskaņ.procesu</a:t>
            </a:r>
            <a:r>
              <a:rPr lang="lv-LV" sz="1400" b="0" i="0" baseline="0">
                <a:effectLst/>
              </a:rPr>
              <a:t>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veidiem, ĒKAS 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25567904834940902"/>
          <c:y val="9.2378752886836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95877932953853"/>
          <c:y val="8.101471149824517E-2"/>
          <c:w val="0.67051992986473397"/>
          <c:h val="0.438496794676676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Būvvaldes laiks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Sheet1!$B$2:$B$16</c:f>
              <c:numCache>
                <c:formatCode>#,##0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25</c:v>
                </c:pt>
                <c:pt idx="3">
                  <c:v>31</c:v>
                </c:pt>
                <c:pt idx="4">
                  <c:v>17</c:v>
                </c:pt>
                <c:pt idx="5">
                  <c:v>23</c:v>
                </c:pt>
                <c:pt idx="6">
                  <c:v>17</c:v>
                </c:pt>
                <c:pt idx="7">
                  <c:v>19</c:v>
                </c:pt>
                <c:pt idx="8">
                  <c:v>25</c:v>
                </c:pt>
                <c:pt idx="9">
                  <c:v>19</c:v>
                </c:pt>
                <c:pt idx="10">
                  <c:v>26</c:v>
                </c:pt>
                <c:pt idx="11">
                  <c:v>43</c:v>
                </c:pt>
                <c:pt idx="12">
                  <c:v>27</c:v>
                </c:pt>
                <c:pt idx="13">
                  <c:v>18</c:v>
                </c:pt>
                <c:pt idx="1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7-476E-BBD7-0EDBA9250C70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Klienta laiks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Sheet1!$C$2:$C$16</c:f>
              <c:numCache>
                <c:formatCode>#,##0</c:formatCode>
                <c:ptCount val="1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8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7-476E-BBD7-0EDBA9250C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593136"/>
        <c:axId val="531593792"/>
        <c:axId val="0"/>
      </c:bar3DChart>
      <c:catAx>
        <c:axId val="5315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Ēkas</a:t>
                </a:r>
                <a:r>
                  <a:rPr lang="lv-LV" baseline="0"/>
                  <a:t> galvenais</a:t>
                </a:r>
                <a:r>
                  <a:rPr lang="lv-LV"/>
                  <a:t> lietošanas veids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792"/>
        <c:crosses val="autoZero"/>
        <c:auto val="1"/>
        <c:lblAlgn val="ctr"/>
        <c:lblOffset val="100"/>
        <c:noMultiLvlLbl val="0"/>
      </c:catAx>
      <c:valAx>
        <c:axId val="5315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Kalendāra dienas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9692888183213"/>
          <c:y val="0.51366041423116093"/>
          <c:w val="0.10300307111816784"/>
          <c:h val="0.1531538875056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1.grupa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Būvatļaujas_INŽENIER_2022_1!$B$5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(Būvatļaujas_INŽENIER_2022_1!$A$8:$A$9,Būvatļaujas_INŽENIER_2022_1!$A$11,Būvatļaujas_INŽENIER_2022_1!$A$14,Būvatļaujas_INŽENIER_2022_1!$A$16:$A$17,Būvatļaujas_INŽENIER_2022_1!$A$19,Būvatļaujas_INŽENIER_2022_1!$A$23,Būvatļaujas_INŽENIER_2022_1!$A$26:$A$28)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Būvatļaujas_INŽENIER_2022_1!$B$8:$B$28</c15:sqref>
                  </c15:fullRef>
                </c:ext>
              </c:extLst>
              <c:f>(Būvatļaujas_INŽENIER_2022_1!$B$8:$B$9,Būvatļaujas_INŽENIER_2022_1!$B$11,Būvatļaujas_INŽENIER_2022_1!$B$14,Būvatļaujas_INŽENIER_2022_1!$B$16:$B$17,Būvatļaujas_INŽENIER_2022_1!$B$19,Būvatļaujas_INŽENIER_2022_1!$B$23,Būvatļaujas_INŽENIER_2022_1!$B$26:$B$28)</c:f>
              <c:numCache>
                <c:formatCode>#,##0</c:formatCode>
                <c:ptCount val="11"/>
                <c:pt idx="0">
                  <c:v>117</c:v>
                </c:pt>
                <c:pt idx="1">
                  <c:v>7</c:v>
                </c:pt>
                <c:pt idx="2">
                  <c:v>430</c:v>
                </c:pt>
                <c:pt idx="3">
                  <c:v>281</c:v>
                </c:pt>
                <c:pt idx="4">
                  <c:v>211</c:v>
                </c:pt>
                <c:pt idx="5">
                  <c:v>5</c:v>
                </c:pt>
                <c:pt idx="6">
                  <c:v>8</c:v>
                </c:pt>
                <c:pt idx="7">
                  <c:v>18</c:v>
                </c:pt>
                <c:pt idx="8">
                  <c:v>340</c:v>
                </c:pt>
                <c:pt idx="9">
                  <c:v>737</c:v>
                </c:pt>
                <c:pt idx="10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5-4296-9D77-68966CE12927}"/>
            </c:ext>
          </c:extLst>
        </c:ser>
        <c:ser>
          <c:idx val="1"/>
          <c:order val="1"/>
          <c:tx>
            <c:strRef>
              <c:f>Būvatļaujas_INŽENIER_2022_1!$C$5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7030096052616859E-2"/>
                  <c:y val="-1.693451068502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5-4296-9D77-68966CE129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(Būvatļaujas_INŽENIER_2022_1!$A$8:$A$9,Būvatļaujas_INŽENIER_2022_1!$A$11,Būvatļaujas_INŽENIER_2022_1!$A$14,Būvatļaujas_INŽENIER_2022_1!$A$16:$A$17,Būvatļaujas_INŽENIER_2022_1!$A$19,Būvatļaujas_INŽENIER_2022_1!$A$23,Būvatļaujas_INŽENIER_2022_1!$A$26:$A$28)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Būvatļaujas_INŽENIER_2022_1!$C$8:$C$28</c15:sqref>
                  </c15:fullRef>
                </c:ext>
              </c:extLst>
              <c:f>(Būvatļaujas_INŽENIER_2022_1!$C$8:$C$9,Būvatļaujas_INŽENIER_2022_1!$C$11,Būvatļaujas_INŽENIER_2022_1!$C$14,Būvatļaujas_INŽENIER_2022_1!$C$16:$C$17,Būvatļaujas_INŽENIER_2022_1!$C$19,Būvatļaujas_INŽENIER_2022_1!$C$23,Būvatļaujas_INŽENIER_2022_1!$C$26:$C$28)</c:f>
              <c:numCache>
                <c:formatCode>#,##0</c:formatCode>
                <c:ptCount val="11"/>
                <c:pt idx="0">
                  <c:v>88</c:v>
                </c:pt>
                <c:pt idx="1">
                  <c:v>7</c:v>
                </c:pt>
                <c:pt idx="2">
                  <c:v>249</c:v>
                </c:pt>
                <c:pt idx="3">
                  <c:v>233</c:v>
                </c:pt>
                <c:pt idx="4">
                  <c:v>145</c:v>
                </c:pt>
                <c:pt idx="5">
                  <c:v>2</c:v>
                </c:pt>
                <c:pt idx="6">
                  <c:v>8</c:v>
                </c:pt>
                <c:pt idx="7">
                  <c:v>7</c:v>
                </c:pt>
                <c:pt idx="8">
                  <c:v>253</c:v>
                </c:pt>
                <c:pt idx="9">
                  <c:v>621</c:v>
                </c:pt>
                <c:pt idx="10">
                  <c:v>289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Būvatļaujas_INŽENIER_2022_1!$C$24</c15:sqref>
                  <c15:dLbl>
                    <c:idx val="7"/>
                    <c:layout>
                      <c:manualLayout>
                        <c:x val="8.6190680706171932E-3"/>
                        <c:y val="-1.3508301649097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85E-49A8-BEC2-E872B6DAED29}"/>
                      </c:ext>
                    </c:extLst>
                  </c15:dLbl>
                </c15:categoryFilterException>
                <c15:categoryFilterException>
                  <c15:sqref>Būvatļaujas_INŽENIER_2022_1!$C$25</c15:sqref>
                  <c15:dLbl>
                    <c:idx val="7"/>
                    <c:layout>
                      <c:manualLayout>
                        <c:x val="2.0670073452001173E-2"/>
                        <c:y val="-2.17729423093225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85E-49A8-BEC2-E872B6DAED2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83B5-4296-9D77-68966CE129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0343848"/>
        <c:axId val="760340240"/>
        <c:axId val="0"/>
      </c:bar3DChart>
      <c:catAx>
        <c:axId val="76034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0240"/>
        <c:crosses val="autoZero"/>
        <c:auto val="1"/>
        <c:lblAlgn val="ctr"/>
        <c:lblOffset val="100"/>
        <c:noMultiLvlLbl val="0"/>
      </c:catAx>
      <c:valAx>
        <c:axId val="760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2.grupa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Būvatļaujas_INŽENIER_2022_1!$D$5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1946898338311488E-3"/>
                  <c:y val="-6.0370848137527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6-4DB3-9676-5DAE49DF6775}"/>
                </c:ext>
              </c:extLst>
            </c:dLbl>
            <c:dLbl>
              <c:idx val="4"/>
              <c:layout>
                <c:manualLayout>
                  <c:x val="4.5427200669196177E-17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6-4DB3-9676-5DAE49DF6775}"/>
                </c:ext>
              </c:extLst>
            </c:dLbl>
            <c:dLbl>
              <c:idx val="5"/>
              <c:layout>
                <c:manualLayout>
                  <c:x val="-9.911503734129766E-3"/>
                  <c:y val="-4.427195530085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6-4DB3-9676-5DAE49DF6775}"/>
                </c:ext>
              </c:extLst>
            </c:dLbl>
            <c:dLbl>
              <c:idx val="10"/>
              <c:layout>
                <c:manualLayout>
                  <c:x val="1.2389379667662207E-3"/>
                  <c:y val="-8.451918739253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B7-466B-A045-C2DD6BDC3D1E}"/>
                </c:ext>
              </c:extLst>
            </c:dLbl>
            <c:dLbl>
              <c:idx val="12"/>
              <c:layout>
                <c:manualLayout>
                  <c:x val="0"/>
                  <c:y val="-4.829667851002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7-466B-A045-C2DD6BDC3D1E}"/>
                </c:ext>
              </c:extLst>
            </c:dLbl>
            <c:dLbl>
              <c:idx val="14"/>
              <c:layout>
                <c:manualLayout>
                  <c:x val="-1.1150441700896078E-2"/>
                  <c:y val="-4.225959369626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7-466B-A045-C2DD6BDC3D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(Būvatļaujas_INŽENIER_2022_1!$A$8:$A$24,Būvatļaujas_INŽENIER_2022_1!$A$26:$A$28)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Būvatļaujas_INŽENIER_2022_1!$D$8:$D$28</c15:sqref>
                  </c15:fullRef>
                </c:ext>
              </c:extLst>
              <c:f>(Būvatļaujas_INŽENIER_2022_1!$D$8:$D$24,Būvatļaujas_INŽENIER_2022_1!$D$26:$D$28)</c:f>
              <c:numCache>
                <c:formatCode>#,##0</c:formatCode>
                <c:ptCount val="20"/>
                <c:pt idx="0">
                  <c:v>81</c:v>
                </c:pt>
                <c:pt idx="1">
                  <c:v>86</c:v>
                </c:pt>
                <c:pt idx="2">
                  <c:v>8</c:v>
                </c:pt>
                <c:pt idx="3">
                  <c:v>239</c:v>
                </c:pt>
                <c:pt idx="4">
                  <c:v>1</c:v>
                </c:pt>
                <c:pt idx="5">
                  <c:v>15</c:v>
                </c:pt>
                <c:pt idx="6">
                  <c:v>43</c:v>
                </c:pt>
                <c:pt idx="7">
                  <c:v>1</c:v>
                </c:pt>
                <c:pt idx="8">
                  <c:v>389</c:v>
                </c:pt>
                <c:pt idx="9">
                  <c:v>51</c:v>
                </c:pt>
                <c:pt idx="10">
                  <c:v>25</c:v>
                </c:pt>
                <c:pt idx="11">
                  <c:v>20</c:v>
                </c:pt>
                <c:pt idx="12">
                  <c:v>1</c:v>
                </c:pt>
                <c:pt idx="13">
                  <c:v>4</c:v>
                </c:pt>
                <c:pt idx="14">
                  <c:v>18</c:v>
                </c:pt>
                <c:pt idx="15">
                  <c:v>3</c:v>
                </c:pt>
                <c:pt idx="16">
                  <c:v>16</c:v>
                </c:pt>
                <c:pt idx="17">
                  <c:v>137</c:v>
                </c:pt>
                <c:pt idx="18">
                  <c:v>78</c:v>
                </c:pt>
                <c:pt idx="19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66-4DB3-9676-5DAE49DF6775}"/>
            </c:ext>
          </c:extLst>
        </c:ser>
        <c:ser>
          <c:idx val="1"/>
          <c:order val="1"/>
          <c:tx>
            <c:strRef>
              <c:f>Būvatļaujas_INŽENIER_2022_1!$E$5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3628317634428382E-2"/>
                  <c:y val="-4.0247232091685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6-4DB3-9676-5DAE49DF6775}"/>
                </c:ext>
              </c:extLst>
            </c:dLbl>
            <c:dLbl>
              <c:idx val="6"/>
              <c:layout>
                <c:manualLayout>
                  <c:x val="1.2389379667662207E-2"/>
                  <c:y val="-6.640793295128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66-4DB3-9676-5DAE49DF6775}"/>
                </c:ext>
              </c:extLst>
            </c:dLbl>
            <c:dLbl>
              <c:idx val="8"/>
              <c:layout>
                <c:manualLayout>
                  <c:x val="1.2389379667662207E-2"/>
                  <c:y val="-5.634612492835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66-4DB3-9676-5DAE49DF6775}"/>
                </c:ext>
              </c:extLst>
            </c:dLbl>
            <c:dLbl>
              <c:idx val="9"/>
              <c:layout>
                <c:manualLayout>
                  <c:x val="1.4867255601194649E-2"/>
                  <c:y val="-3.421014727793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7-466B-A045-C2DD6BDC3D1E}"/>
                </c:ext>
              </c:extLst>
            </c:dLbl>
            <c:dLbl>
              <c:idx val="11"/>
              <c:layout>
                <c:manualLayout>
                  <c:x val="1.2389379667661299E-3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7-466B-A045-C2DD6BDC3D1E}"/>
                </c:ext>
              </c:extLst>
            </c:dLbl>
            <c:dLbl>
              <c:idx val="15"/>
              <c:layout>
                <c:manualLayout>
                  <c:x val="6.1946898338310127E-3"/>
                  <c:y val="-5.433376332377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B7-466B-A045-C2DD6BDC3D1E}"/>
                </c:ext>
              </c:extLst>
            </c:dLbl>
            <c:dLbl>
              <c:idx val="16"/>
              <c:layout>
                <c:manualLayout>
                  <c:x val="4.9557518670647919E-3"/>
                  <c:y val="-4.225959369626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66-4DB3-9676-5DAE49DF6775}"/>
                </c:ext>
              </c:extLst>
            </c:dLbl>
            <c:dLbl>
              <c:idx val="17"/>
              <c:layout>
                <c:manualLayout>
                  <c:x val="4.9557518670647008E-3"/>
                  <c:y val="-0.11269224985671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B7-466B-A045-C2DD6BDC3D1E}"/>
                </c:ext>
              </c:extLst>
            </c:dLbl>
            <c:dLbl>
              <c:idx val="18"/>
              <c:layout>
                <c:manualLayout>
                  <c:x val="7.4336278005973245E-3"/>
                  <c:y val="-0.1046428034383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66-4DB3-9676-5DAE49DF67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(Būvatļaujas_INŽENIER_2022_1!$A$8:$A$24,Būvatļaujas_INŽENIER_2022_1!$A$26:$A$28)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Būvatļaujas_INŽENIER_2022_1!$E$8:$E$28</c15:sqref>
                  </c15:fullRef>
                </c:ext>
              </c:extLst>
              <c:f>(Būvatļaujas_INŽENIER_2022_1!$E$8:$E$24,Būvatļaujas_INŽENIER_2022_1!$E$26:$E$28)</c:f>
              <c:numCache>
                <c:formatCode>#,##0</c:formatCode>
                <c:ptCount val="20"/>
                <c:pt idx="0">
                  <c:v>63</c:v>
                </c:pt>
                <c:pt idx="1">
                  <c:v>85</c:v>
                </c:pt>
                <c:pt idx="2">
                  <c:v>6</c:v>
                </c:pt>
                <c:pt idx="3">
                  <c:v>177</c:v>
                </c:pt>
                <c:pt idx="5">
                  <c:v>14</c:v>
                </c:pt>
                <c:pt idx="6">
                  <c:v>37</c:v>
                </c:pt>
                <c:pt idx="8">
                  <c:v>307</c:v>
                </c:pt>
                <c:pt idx="9">
                  <c:v>43</c:v>
                </c:pt>
                <c:pt idx="10">
                  <c:v>18</c:v>
                </c:pt>
                <c:pt idx="11">
                  <c:v>12</c:v>
                </c:pt>
                <c:pt idx="13">
                  <c:v>4</c:v>
                </c:pt>
                <c:pt idx="14">
                  <c:v>15</c:v>
                </c:pt>
                <c:pt idx="15">
                  <c:v>2</c:v>
                </c:pt>
                <c:pt idx="16">
                  <c:v>12</c:v>
                </c:pt>
                <c:pt idx="17">
                  <c:v>91</c:v>
                </c:pt>
                <c:pt idx="18">
                  <c:v>66</c:v>
                </c:pt>
                <c:pt idx="1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66-4DB3-9676-5DAE49DF67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56168"/>
        <c:axId val="730751576"/>
        <c:axId val="0"/>
      </c:bar3DChart>
      <c:catAx>
        <c:axId val="73075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1576"/>
        <c:crosses val="autoZero"/>
        <c:auto val="1"/>
        <c:lblAlgn val="ctr"/>
        <c:lblOffset val="100"/>
        <c:noMultiLvlLbl val="0"/>
      </c:catAx>
      <c:valAx>
        <c:axId val="7307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35319947103364308"/>
          <c:y val="4.336599821186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Būvatļaujas_INŽENIER_2022_1!$F$5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(Būvatļaujas_INŽENIER_2022_1!$A$8:$A$9,Būvatļaujas_INŽENIER_2022_1!$A$11:$A$14,Būvatļaujas_INŽENIER_2022_1!$A$16:$A$20,Būvatļaujas_INŽENIER_2022_1!$A$22:$A$28)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Maģistrālās elektropārvades un elektrosadales līnijas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Būvatļaujas_INŽENIER_2022_1!$F$8:$F$28</c15:sqref>
                  </c15:fullRef>
                </c:ext>
              </c:extLst>
              <c:f>(Būvatļaujas_INŽENIER_2022_1!$F$8:$F$9,Būvatļaujas_INŽENIER_2022_1!$F$11:$F$14,Būvatļaujas_INŽENIER_2022_1!$F$16:$F$20,Būvatļaujas_INŽENIER_2022_1!$F$22:$F$28)</c:f>
              <c:numCache>
                <c:formatCode>#,##0</c:formatCode>
                <c:ptCount val="18"/>
                <c:pt idx="0">
                  <c:v>2</c:v>
                </c:pt>
                <c:pt idx="1">
                  <c:v>10</c:v>
                </c:pt>
                <c:pt idx="2">
                  <c:v>19</c:v>
                </c:pt>
                <c:pt idx="4">
                  <c:v>15</c:v>
                </c:pt>
                <c:pt idx="5">
                  <c:v>2</c:v>
                </c:pt>
                <c:pt idx="6">
                  <c:v>19</c:v>
                </c:pt>
                <c:pt idx="7">
                  <c:v>11</c:v>
                </c:pt>
                <c:pt idx="8">
                  <c:v>10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21</c:v>
                </c:pt>
                <c:pt idx="15">
                  <c:v>6</c:v>
                </c:pt>
                <c:pt idx="16">
                  <c:v>12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F-478A-B4B9-0ACA3BCD7608}"/>
            </c:ext>
          </c:extLst>
        </c:ser>
        <c:ser>
          <c:idx val="1"/>
          <c:order val="1"/>
          <c:tx>
            <c:strRef>
              <c:f>Būvatļaujas_INŽENIER_2022_1!$G$5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5740163637109738E-2"/>
                  <c:y val="-4.013552419091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F-478A-B4B9-0ACA3BCD7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(Būvatļaujas_INŽENIER_2022_1!$A$8:$A$9,Būvatļaujas_INŽENIER_2022_1!$A$11:$A$14,Būvatļaujas_INŽENIER_2022_1!$A$16:$A$20,Būvatļaujas_INŽENIER_2022_1!$A$22:$A$28)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Maģistrālās elektropārvades un elektrosadales līnijas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Būvatļaujas_INŽENIER_2022_1!$G$8:$G$28</c15:sqref>
                  </c15:fullRef>
                </c:ext>
              </c:extLst>
              <c:f>(Būvatļaujas_INŽENIER_2022_1!$G$8:$G$9,Būvatļaujas_INŽENIER_2022_1!$G$11:$G$14,Būvatļaujas_INŽENIER_2022_1!$G$16:$G$20,Būvatļaujas_INŽENIER_2022_1!$G$22:$G$28)</c:f>
              <c:numCache>
                <c:formatCode>#,##0</c:formatCode>
                <c:ptCount val="18"/>
                <c:pt idx="0">
                  <c:v>1</c:v>
                </c:pt>
                <c:pt idx="1">
                  <c:v>10</c:v>
                </c:pt>
                <c:pt idx="2">
                  <c:v>12</c:v>
                </c:pt>
                <c:pt idx="4">
                  <c:v>15</c:v>
                </c:pt>
                <c:pt idx="5">
                  <c:v>2</c:v>
                </c:pt>
                <c:pt idx="6">
                  <c:v>16</c:v>
                </c:pt>
                <c:pt idx="7">
                  <c:v>11</c:v>
                </c:pt>
                <c:pt idx="8">
                  <c:v>8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3">
                  <c:v>19</c:v>
                </c:pt>
                <c:pt idx="15">
                  <c:v>4</c:v>
                </c:pt>
                <c:pt idx="16">
                  <c:v>11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F-478A-B4B9-0ACA3BCD76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36816"/>
        <c:axId val="730744360"/>
        <c:axId val="0"/>
      </c:bar3DChart>
      <c:catAx>
        <c:axId val="730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44360"/>
        <c:crosses val="autoZero"/>
        <c:auto val="1"/>
        <c:lblAlgn val="ctr"/>
        <c:lblOffset val="100"/>
        <c:noMultiLvlLbl val="0"/>
      </c:catAx>
      <c:valAx>
        <c:axId val="7307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4.0060831324838182E-2"/>
          <c:y val="1.2486781077793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Būvatļaujas_INŽENIER_2022_1!$H$5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251819891905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3F-4541-A6DA-A232A63FE5A4}"/>
                </c:ext>
              </c:extLst>
            </c:dLbl>
            <c:dLbl>
              <c:idx val="1"/>
              <c:layout>
                <c:manualLayout>
                  <c:x val="-2.4270441516597049E-3"/>
                  <c:y val="-3.188864918928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3F-4541-A6DA-A232A63FE5A4}"/>
                </c:ext>
              </c:extLst>
            </c:dLbl>
            <c:dLbl>
              <c:idx val="2"/>
              <c:layout>
                <c:manualLayout>
                  <c:x val="-1.2135220758298412E-2"/>
                  <c:y val="-4.517558635149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3F-4541-A6DA-A232A63FE5A4}"/>
                </c:ext>
              </c:extLst>
            </c:dLbl>
            <c:dLbl>
              <c:idx val="3"/>
              <c:layout>
                <c:manualLayout>
                  <c:x val="-7.1340172895196074E-3"/>
                  <c:y val="-3.4177608855768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3F-4541-A6DA-A232A63FE5A4}"/>
                </c:ext>
              </c:extLst>
            </c:dLbl>
            <c:dLbl>
              <c:idx val="4"/>
              <c:layout>
                <c:manualLayout>
                  <c:x val="-3.0574359812226889E-3"/>
                  <c:y val="-4.058591051622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3F-4541-A6DA-A232A63FE5A4}"/>
                </c:ext>
              </c:extLst>
            </c:dLbl>
            <c:dLbl>
              <c:idx val="5"/>
              <c:layout>
                <c:manualLayout>
                  <c:x val="-1.0191453270742296E-2"/>
                  <c:y val="-5.340251383713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3F-4541-A6DA-A232A63FE5A4}"/>
                </c:ext>
              </c:extLst>
            </c:dLbl>
            <c:dLbl>
              <c:idx val="6"/>
              <c:layout>
                <c:manualLayout>
                  <c:x val="-1.0191453270742371E-2"/>
                  <c:y val="-3.204150830228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3F-4541-A6DA-A232A63FE5A4}"/>
                </c:ext>
              </c:extLst>
            </c:dLbl>
            <c:dLbl>
              <c:idx val="9"/>
              <c:layout>
                <c:manualLayout>
                  <c:x val="-3.9361775160271385E-3"/>
                  <c:y val="-6.1077123176289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66-4290-8523-D3F81A5E50AA}"/>
                </c:ext>
              </c:extLst>
            </c:dLbl>
            <c:dLbl>
              <c:idx val="10"/>
              <c:layout>
                <c:manualLayout>
                  <c:x val="-9.8404437900678461E-4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3F-4541-A6DA-A232A63FE5A4}"/>
                </c:ext>
              </c:extLst>
            </c:dLbl>
            <c:dLbl>
              <c:idx val="11"/>
              <c:layout>
                <c:manualLayout>
                  <c:x val="-4.9202218950338506E-3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3F-4541-A6DA-A232A63FE5A4}"/>
                </c:ext>
              </c:extLst>
            </c:dLbl>
            <c:dLbl>
              <c:idx val="12"/>
              <c:layout>
                <c:manualLayout>
                  <c:x val="-6.8883106530474927E-3"/>
                  <c:y val="-3.1591615436011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3F-4541-A6DA-A232A63FE5A4}"/>
                </c:ext>
              </c:extLst>
            </c:dLbl>
            <c:dLbl>
              <c:idx val="14"/>
              <c:layout>
                <c:manualLayout>
                  <c:x val="-2.9521331370204983E-3"/>
                  <c:y val="-5.265269239335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66-4290-8523-D3F81A5E50AA}"/>
                </c:ext>
              </c:extLst>
            </c:dLbl>
            <c:dLbl>
              <c:idx val="15"/>
              <c:layout>
                <c:manualLayout>
                  <c:x val="-4.9202218950339235E-3"/>
                  <c:y val="-5.05465846976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3F-4541-A6DA-A232A63FE5A4}"/>
                </c:ext>
              </c:extLst>
            </c:dLbl>
            <c:dLbl>
              <c:idx val="16"/>
              <c:layout>
                <c:manualLayout>
                  <c:x val="-1.9680887580135692E-3"/>
                  <c:y val="-4.21221539146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3F-4541-A6DA-A232A63FE5A4}"/>
                </c:ext>
              </c:extLst>
            </c:dLbl>
            <c:dLbl>
              <c:idx val="17"/>
              <c:layout>
                <c:manualLayout>
                  <c:x val="-4.9202218950339235E-3"/>
                  <c:y val="-4.8440477001884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3F-4541-A6DA-A232A63FE5A4}"/>
                </c:ext>
              </c:extLst>
            </c:dLbl>
            <c:dLbl>
              <c:idx val="18"/>
              <c:layout>
                <c:manualLayout>
                  <c:x val="-9.840443790067847E-3"/>
                  <c:y val="-5.89710154805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3F-4541-A6DA-A232A63FE5A4}"/>
                </c:ext>
              </c:extLst>
            </c:dLbl>
            <c:dLbl>
              <c:idx val="19"/>
              <c:layout>
                <c:manualLayout>
                  <c:x val="0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3F-4541-A6DA-A232A63FE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Būvatļaujas_INŽENIER_2022_1!$A$8:$A$28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Būvatļaujas_INŽENIER_2022_1!$H$8:$H$28</c:f>
              <c:numCache>
                <c:formatCode>#,##0</c:formatCode>
                <c:ptCount val="21"/>
                <c:pt idx="0">
                  <c:v>200</c:v>
                </c:pt>
                <c:pt idx="1">
                  <c:v>103</c:v>
                </c:pt>
                <c:pt idx="2">
                  <c:v>29</c:v>
                </c:pt>
                <c:pt idx="3">
                  <c:v>688</c:v>
                </c:pt>
                <c:pt idx="4">
                  <c:v>2</c:v>
                </c:pt>
                <c:pt idx="5">
                  <c:v>30</c:v>
                </c:pt>
                <c:pt idx="6">
                  <c:v>326</c:v>
                </c:pt>
                <c:pt idx="7">
                  <c:v>2</c:v>
                </c:pt>
                <c:pt idx="8">
                  <c:v>619</c:v>
                </c:pt>
                <c:pt idx="9">
                  <c:v>67</c:v>
                </c:pt>
                <c:pt idx="10">
                  <c:v>2074</c:v>
                </c:pt>
                <c:pt idx="11">
                  <c:v>29</c:v>
                </c:pt>
                <c:pt idx="12">
                  <c:v>8</c:v>
                </c:pt>
                <c:pt idx="13">
                  <c:v>4</c:v>
                </c:pt>
                <c:pt idx="14">
                  <c:v>35</c:v>
                </c:pt>
                <c:pt idx="15">
                  <c:v>22</c:v>
                </c:pt>
                <c:pt idx="16">
                  <c:v>39</c:v>
                </c:pt>
                <c:pt idx="17">
                  <c:v>1</c:v>
                </c:pt>
                <c:pt idx="18">
                  <c:v>483</c:v>
                </c:pt>
                <c:pt idx="19">
                  <c:v>827</c:v>
                </c:pt>
                <c:pt idx="20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3F-4541-A6DA-A232A63FE5A4}"/>
            </c:ext>
          </c:extLst>
        </c:ser>
        <c:ser>
          <c:idx val="1"/>
          <c:order val="1"/>
          <c:tx>
            <c:strRef>
              <c:f>Būvatļaujas_INŽENIER_2022_1!$I$5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540883033193647E-3"/>
                  <c:y val="-2.39164868919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3F-4541-A6DA-A232A63FE5A4}"/>
                </c:ext>
              </c:extLst>
            </c:dLbl>
            <c:dLbl>
              <c:idx val="3"/>
              <c:layout>
                <c:manualLayout>
                  <c:x val="1.0191453270742296E-2"/>
                  <c:y val="-2.13610055348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3F-4541-A6DA-A232A63FE5A4}"/>
                </c:ext>
              </c:extLst>
            </c:dLbl>
            <c:dLbl>
              <c:idx val="6"/>
              <c:layout>
                <c:manualLayout>
                  <c:x val="1.1808532548081415E-2"/>
                  <c:y val="-3.790993852321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3F-4541-A6DA-A232A63FE5A4}"/>
                </c:ext>
              </c:extLst>
            </c:dLbl>
            <c:dLbl>
              <c:idx val="8"/>
              <c:layout>
                <c:manualLayout>
                  <c:x val="1.6750129759382362E-2"/>
                  <c:y val="-7.10426102462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3F-4541-A6DA-A232A63FE5A4}"/>
                </c:ext>
              </c:extLst>
            </c:dLbl>
            <c:dLbl>
              <c:idx val="16"/>
              <c:layout>
                <c:manualLayout>
                  <c:x val="7.2978429271474254E-3"/>
                  <c:y val="-3.777912863778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66-4290-8523-D3F81A5E50AA}"/>
                </c:ext>
              </c:extLst>
            </c:dLbl>
            <c:dLbl>
              <c:idx val="18"/>
              <c:layout>
                <c:manualLayout>
                  <c:x val="2.9521331370202094E-3"/>
                  <c:y val="-3.369772313174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66-4290-8523-D3F81A5E50AA}"/>
                </c:ext>
              </c:extLst>
            </c:dLbl>
            <c:dLbl>
              <c:idx val="19"/>
              <c:layout>
                <c:manualLayout>
                  <c:x val="4.9202218950339235E-3"/>
                  <c:y val="-2.106107695734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3F-4541-A6DA-A232A63FE5A4}"/>
                </c:ext>
              </c:extLst>
            </c:dLbl>
            <c:dLbl>
              <c:idx val="20"/>
              <c:layout>
                <c:manualLayout>
                  <c:x val="1.27925769270882E-2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3F-4541-A6DA-A232A63FE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Būvatļaujas_INŽENIER_2022_1!$A$8:$A$28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Būvatļaujas_INŽENIER_2022_1!$I$8:$I$28</c:f>
              <c:numCache>
                <c:formatCode>#,##0</c:formatCode>
                <c:ptCount val="21"/>
                <c:pt idx="0">
                  <c:v>152</c:v>
                </c:pt>
                <c:pt idx="1">
                  <c:v>102</c:v>
                </c:pt>
                <c:pt idx="2">
                  <c:v>18</c:v>
                </c:pt>
                <c:pt idx="3">
                  <c:v>438</c:v>
                </c:pt>
                <c:pt idx="4">
                  <c:v>0</c:v>
                </c:pt>
                <c:pt idx="5">
                  <c:v>29</c:v>
                </c:pt>
                <c:pt idx="6">
                  <c:v>272</c:v>
                </c:pt>
                <c:pt idx="7">
                  <c:v>0</c:v>
                </c:pt>
                <c:pt idx="8">
                  <c:v>468</c:v>
                </c:pt>
                <c:pt idx="9">
                  <c:v>56</c:v>
                </c:pt>
                <c:pt idx="10">
                  <c:v>1730</c:v>
                </c:pt>
                <c:pt idx="11">
                  <c:v>23</c:v>
                </c:pt>
                <c:pt idx="12">
                  <c:v>4</c:v>
                </c:pt>
                <c:pt idx="13">
                  <c:v>4</c:v>
                </c:pt>
                <c:pt idx="14">
                  <c:v>22</c:v>
                </c:pt>
                <c:pt idx="15">
                  <c:v>9</c:v>
                </c:pt>
                <c:pt idx="16">
                  <c:v>31</c:v>
                </c:pt>
                <c:pt idx="17">
                  <c:v>1</c:v>
                </c:pt>
                <c:pt idx="18">
                  <c:v>348</c:v>
                </c:pt>
                <c:pt idx="19">
                  <c:v>698</c:v>
                </c:pt>
                <c:pt idx="2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53F-4541-A6DA-A232A63FE5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199296"/>
        <c:axId val="746200608"/>
        <c:axId val="0"/>
      </c:bar3DChart>
      <c:catAx>
        <c:axId val="7461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200608"/>
        <c:crosses val="autoZero"/>
        <c:auto val="1"/>
        <c:lblAlgn val="ctr"/>
        <c:lblOffset val="100"/>
        <c:noMultiLvlLbl val="0"/>
      </c:catAx>
      <c:valAx>
        <c:axId val="746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1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2.grupa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83134662663412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07-4397-B382-620425FE7129}"/>
                </c:ext>
              </c:extLst>
            </c:dLbl>
            <c:dLbl>
              <c:idx val="1"/>
              <c:layout>
                <c:manualLayout>
                  <c:x val="-7.1939808795479171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07-4397-B382-620425FE7129}"/>
                </c:ext>
              </c:extLst>
            </c:dLbl>
            <c:dLbl>
              <c:idx val="2"/>
              <c:layout>
                <c:manualLayout>
                  <c:x val="-6.1662693253267857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59-4ED6-A32B-E4701C759B03}"/>
                </c:ext>
              </c:extLst>
            </c:dLbl>
            <c:dLbl>
              <c:idx val="4"/>
              <c:layout>
                <c:manualLayout>
                  <c:x val="-1.0277115542211272E-2"/>
                  <c:y val="-4.3931198899713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07-4397-B382-620425FE7129}"/>
                </c:ext>
              </c:extLst>
            </c:dLbl>
            <c:dLbl>
              <c:idx val="5"/>
              <c:layout>
                <c:manualLayout>
                  <c:x val="-5.1385577711056552E-3"/>
                  <c:y val="-2.81159672958167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07-4397-B382-620425FE7129}"/>
                </c:ext>
              </c:extLst>
            </c:dLbl>
            <c:dLbl>
              <c:idx val="6"/>
              <c:layout>
                <c:manualLayout>
                  <c:x val="-6.166269325326785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07-4397-B382-620425FE7129}"/>
                </c:ext>
              </c:extLst>
            </c:dLbl>
            <c:dLbl>
              <c:idx val="7"/>
              <c:layout>
                <c:manualLayout>
                  <c:x val="-1.0277115542211385E-2"/>
                  <c:y val="-3.1630463207793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07-4397-B382-620425FE7129}"/>
                </c:ext>
              </c:extLst>
            </c:dLbl>
            <c:dLbl>
              <c:idx val="9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07-4397-B382-620425FE7129}"/>
                </c:ext>
              </c:extLst>
            </c:dLbl>
            <c:dLbl>
              <c:idx val="10"/>
              <c:layout>
                <c:manualLayout>
                  <c:x val="-9.2494039879902536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59-4ED6-A32B-E4701C759B03}"/>
                </c:ext>
              </c:extLst>
            </c:dLbl>
            <c:dLbl>
              <c:idx val="11"/>
              <c:layout>
                <c:manualLayout>
                  <c:x val="-1.2332538650653571E-2"/>
                  <c:y val="-3.1630463207793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07-4397-B382-620425FE7129}"/>
                </c:ext>
              </c:extLst>
            </c:dLbl>
            <c:dLbl>
              <c:idx val="12"/>
              <c:layout>
                <c:manualLayout>
                  <c:x val="-6.1662693253267857E-3"/>
                  <c:y val="-2.2844223427851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07-4397-B382-620425FE7129}"/>
                </c:ext>
              </c:extLst>
            </c:dLbl>
            <c:dLbl>
              <c:idx val="13"/>
              <c:layout>
                <c:manualLayout>
                  <c:x val="-1.027711554221131E-2"/>
                  <c:y val="-2.2844223427851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07-4397-B382-620425FE7129}"/>
                </c:ext>
              </c:extLst>
            </c:dLbl>
            <c:dLbl>
              <c:idx val="14"/>
              <c:layout>
                <c:manualLayout>
                  <c:x val="-9.2494039879902536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07-4397-B382-620425FE7129}"/>
                </c:ext>
              </c:extLst>
            </c:dLbl>
            <c:dLbl>
              <c:idx val="15"/>
              <c:layout>
                <c:manualLayout>
                  <c:x val="-8.221692433769047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07-4397-B382-620425FE7129}"/>
                </c:ext>
              </c:extLst>
            </c:dLbl>
            <c:dLbl>
              <c:idx val="16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07-4397-B382-620425FE7129}"/>
                </c:ext>
              </c:extLst>
            </c:dLbl>
            <c:dLbl>
              <c:idx val="17"/>
              <c:layout>
                <c:manualLayout>
                  <c:x val="-5.1385577711056552E-3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07-4397-B382-620425FE7129}"/>
                </c:ext>
              </c:extLst>
            </c:dLbl>
            <c:dLbl>
              <c:idx val="18"/>
              <c:layout>
                <c:manualLayout>
                  <c:x val="-1.027711554221131E-2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07-4397-B382-620425FE7129}"/>
                </c:ext>
              </c:extLst>
            </c:dLbl>
            <c:dLbl>
              <c:idx val="19"/>
              <c:layout>
                <c:manualLayout>
                  <c:x val="-1.130482709643244E-2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07-4397-B382-620425FE7129}"/>
                </c:ext>
              </c:extLst>
            </c:dLbl>
            <c:dLbl>
              <c:idx val="21"/>
              <c:layout>
                <c:manualLayout>
                  <c:x val="-9.24940398799033E-3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07-4397-B382-620425FE7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Būvatļaujas_ĒKAS1!$D$8:$D$29</c:f>
              <c:numCache>
                <c:formatCode>#,##0</c:formatCode>
                <c:ptCount val="22"/>
                <c:pt idx="0">
                  <c:v>11</c:v>
                </c:pt>
                <c:pt idx="1">
                  <c:v>61</c:v>
                </c:pt>
                <c:pt idx="2">
                  <c:v>40</c:v>
                </c:pt>
                <c:pt idx="3">
                  <c:v>756</c:v>
                </c:pt>
                <c:pt idx="5">
                  <c:v>124</c:v>
                </c:pt>
                <c:pt idx="6">
                  <c:v>11</c:v>
                </c:pt>
                <c:pt idx="7">
                  <c:v>33</c:v>
                </c:pt>
                <c:pt idx="9">
                  <c:v>7</c:v>
                </c:pt>
                <c:pt idx="11">
                  <c:v>164</c:v>
                </c:pt>
                <c:pt idx="12">
                  <c:v>11</c:v>
                </c:pt>
                <c:pt idx="13">
                  <c:v>94</c:v>
                </c:pt>
                <c:pt idx="14">
                  <c:v>115</c:v>
                </c:pt>
                <c:pt idx="15">
                  <c:v>10</c:v>
                </c:pt>
                <c:pt idx="16">
                  <c:v>18</c:v>
                </c:pt>
                <c:pt idx="17">
                  <c:v>5</c:v>
                </c:pt>
                <c:pt idx="18">
                  <c:v>272</c:v>
                </c:pt>
                <c:pt idx="19">
                  <c:v>66</c:v>
                </c:pt>
                <c:pt idx="20">
                  <c:v>1557</c:v>
                </c:pt>
                <c:pt idx="2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6-44B6-8F27-8184994D3138}"/>
            </c:ext>
          </c:extLst>
        </c:ser>
        <c:ser>
          <c:idx val="1"/>
          <c:order val="1"/>
          <c:tx>
            <c:strRef>
              <c:f>Būvatļaujas_ĒKAS1!$E$5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6054547233231568E-3"/>
                  <c:y val="-1.2950967549449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6-44B6-8F27-8184994D3138}"/>
                </c:ext>
              </c:extLst>
            </c:dLbl>
            <c:dLbl>
              <c:idx val="20"/>
              <c:layout>
                <c:manualLayout>
                  <c:x val="1.3983863925400193E-2"/>
                  <c:y val="-1.85013822134996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6-44B6-8F27-8184994D3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Būvatļaujas_ĒKAS1!$E$8:$E$29</c:f>
              <c:numCache>
                <c:formatCode>#,##0</c:formatCode>
                <c:ptCount val="22"/>
                <c:pt idx="0">
                  <c:v>5</c:v>
                </c:pt>
                <c:pt idx="1">
                  <c:v>11</c:v>
                </c:pt>
                <c:pt idx="2">
                  <c:v>12</c:v>
                </c:pt>
                <c:pt idx="3">
                  <c:v>345</c:v>
                </c:pt>
                <c:pt idx="5">
                  <c:v>26</c:v>
                </c:pt>
                <c:pt idx="7">
                  <c:v>8</c:v>
                </c:pt>
                <c:pt idx="9">
                  <c:v>2</c:v>
                </c:pt>
                <c:pt idx="11">
                  <c:v>30</c:v>
                </c:pt>
                <c:pt idx="12">
                  <c:v>1</c:v>
                </c:pt>
                <c:pt idx="13">
                  <c:v>27</c:v>
                </c:pt>
                <c:pt idx="14">
                  <c:v>22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57</c:v>
                </c:pt>
                <c:pt idx="19">
                  <c:v>16</c:v>
                </c:pt>
                <c:pt idx="20">
                  <c:v>523</c:v>
                </c:pt>
                <c:pt idx="2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C6-44B6-8F27-8184994D31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54384"/>
        <c:axId val="527255696"/>
      </c:barChart>
      <c:catAx>
        <c:axId val="52725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5696"/>
        <c:crosses val="autoZero"/>
        <c:auto val="1"/>
        <c:lblAlgn val="ctr"/>
        <c:lblOffset val="100"/>
        <c:noMultiLvlLbl val="0"/>
      </c:catAx>
      <c:valAx>
        <c:axId val="5272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43218176974626193"/>
          <c:y val="1.163112660435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(Būvatļaujas_ĒKAS1!$A$8:$A$9,Būvatļaujas_ĒKAS1!$A$11:$A$29)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Būvatļaujas_ĒKAS1!$F$8:$F$29</c15:sqref>
                  </c15:fullRef>
                </c:ext>
              </c:extLst>
              <c:f>(Būvatļaujas_ĒKAS1!$F$8:$F$9,Būvatļaujas_ĒKAS1!$F$11:$F$29)</c:f>
              <c:numCache>
                <c:formatCode>#,##0</c:formatCode>
                <c:ptCount val="21"/>
                <c:pt idx="0">
                  <c:v>20</c:v>
                </c:pt>
                <c:pt idx="1">
                  <c:v>40</c:v>
                </c:pt>
                <c:pt idx="2">
                  <c:v>28</c:v>
                </c:pt>
                <c:pt idx="5">
                  <c:v>7</c:v>
                </c:pt>
                <c:pt idx="6">
                  <c:v>8</c:v>
                </c:pt>
                <c:pt idx="8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30</c:v>
                </c:pt>
                <c:pt idx="13">
                  <c:v>40</c:v>
                </c:pt>
                <c:pt idx="14">
                  <c:v>2</c:v>
                </c:pt>
                <c:pt idx="15">
                  <c:v>45</c:v>
                </c:pt>
                <c:pt idx="16">
                  <c:v>5</c:v>
                </c:pt>
                <c:pt idx="17">
                  <c:v>26</c:v>
                </c:pt>
                <c:pt idx="18">
                  <c:v>50</c:v>
                </c:pt>
                <c:pt idx="19">
                  <c:v>3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7-4222-95B1-0AEC5C4E6974}"/>
            </c:ext>
          </c:extLst>
        </c:ser>
        <c:ser>
          <c:idx val="1"/>
          <c:order val="1"/>
          <c:tx>
            <c:strRef>
              <c:f>Būvatļaujas_ĒKAS1!$G$5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(Būvatļaujas_ĒKAS1!$A$8:$A$9,Būvatļaujas_ĒKAS1!$A$11:$A$29)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Būvatļaujas_ĒKAS1!$G$8:$G$29</c15:sqref>
                  </c15:fullRef>
                </c:ext>
              </c:extLst>
              <c:f>(Būvatļaujas_ĒKAS1!$G$8:$G$9,Būvatļaujas_ĒKAS1!$G$11:$G$29)</c:f>
              <c:numCache>
                <c:formatCode>#,##0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8">
                  <c:v>1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9</c:v>
                </c:pt>
                <c:pt idx="16">
                  <c:v>1</c:v>
                </c:pt>
                <c:pt idx="17">
                  <c:v>5</c:v>
                </c:pt>
                <c:pt idx="18">
                  <c:v>12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7-4222-95B1-0AEC5C4E69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5615656"/>
        <c:axId val="535616312"/>
      </c:barChart>
      <c:catAx>
        <c:axId val="53561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6312"/>
        <c:crosses val="autoZero"/>
        <c:auto val="1"/>
        <c:lblAlgn val="ctr"/>
        <c:lblOffset val="100"/>
        <c:noMultiLvlLbl val="0"/>
      </c:catAx>
      <c:valAx>
        <c:axId val="53561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88235055717521E-2"/>
                  <c:y val="-6.0632304223302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CE-424B-8B5E-FBECFBE39E0E}"/>
                </c:ext>
              </c:extLst>
            </c:dLbl>
            <c:dLbl>
              <c:idx val="1"/>
              <c:layout>
                <c:manualLayout>
                  <c:x val="-1.2352941033430549E-2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E-424B-8B5E-FBECFBE39E0E}"/>
                </c:ext>
              </c:extLst>
            </c:dLbl>
            <c:dLbl>
              <c:idx val="2"/>
              <c:layout>
                <c:manualLayout>
                  <c:x val="-2.0588235055717897E-3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E-424B-8B5E-FBECFBE39E0E}"/>
                </c:ext>
              </c:extLst>
            </c:dLbl>
            <c:dLbl>
              <c:idx val="5"/>
              <c:layout>
                <c:manualLayout>
                  <c:x val="1.029411752785876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CE-424B-8B5E-FBECFBE39E0E}"/>
                </c:ext>
              </c:extLst>
            </c:dLbl>
            <c:dLbl>
              <c:idx val="6"/>
              <c:layout>
                <c:manualLayout>
                  <c:x val="-9.2647057750728842E-3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CE-424B-8B5E-FBECFBE39E0E}"/>
                </c:ext>
              </c:extLst>
            </c:dLbl>
            <c:dLbl>
              <c:idx val="7"/>
              <c:layout>
                <c:manualLayout>
                  <c:x val="-1.0294117527858835E-2"/>
                  <c:y val="-2.6273998496764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CE-424B-8B5E-FBECFBE39E0E}"/>
                </c:ext>
              </c:extLst>
            </c:dLbl>
            <c:dLbl>
              <c:idx val="8"/>
              <c:layout>
                <c:manualLayout>
                  <c:x val="-8.235294022287008E-3"/>
                  <c:y val="-3.840045934142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CE-424B-8B5E-FBECFBE39E0E}"/>
                </c:ext>
              </c:extLst>
            </c:dLbl>
            <c:dLbl>
              <c:idx val="9"/>
              <c:layout>
                <c:manualLayout>
                  <c:x val="-1.3382352786216387E-2"/>
                  <c:y val="-4.8505843378642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CE-424B-8B5E-FBECFBE39E0E}"/>
                </c:ext>
              </c:extLst>
            </c:dLbl>
            <c:dLbl>
              <c:idx val="10"/>
              <c:layout>
                <c:manualLayout>
                  <c:x val="-7.2058822695011317E-3"/>
                  <c:y val="-3.233722891909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CE-424B-8B5E-FBECFBE39E0E}"/>
                </c:ext>
              </c:extLst>
            </c:dLbl>
            <c:dLbl>
              <c:idx val="11"/>
              <c:layout>
                <c:manualLayout>
                  <c:x val="3.0882352583576278E-3"/>
                  <c:y val="-5.4569073800972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CE-424B-8B5E-FBECFBE39E0E}"/>
                </c:ext>
              </c:extLst>
            </c:dLbl>
            <c:dLbl>
              <c:idx val="12"/>
              <c:layout>
                <c:manualLayout>
                  <c:x val="-1.0294117527858835E-2"/>
                  <c:y val="-3.4358305726538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CE-424B-8B5E-FBECFBE39E0E}"/>
                </c:ext>
              </c:extLst>
            </c:dLbl>
            <c:dLbl>
              <c:idx val="13"/>
              <c:layout>
                <c:manualLayout>
                  <c:x val="-1.3382352786216387E-2"/>
                  <c:y val="-4.2442612956311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CE-424B-8B5E-FBECFBE39E0E}"/>
                </c:ext>
              </c:extLst>
            </c:dLbl>
            <c:dLbl>
              <c:idx val="14"/>
              <c:layout>
                <c:manualLayout>
                  <c:x val="-1.3382352786216387E-2"/>
                  <c:y val="-4.0421536148868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CE-424B-8B5E-FBECFBE39E0E}"/>
                </c:ext>
              </c:extLst>
            </c:dLbl>
            <c:dLbl>
              <c:idx val="15"/>
              <c:layout>
                <c:manualLayout>
                  <c:x val="-7.2058822695011317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CE-424B-8B5E-FBECFBE39E0E}"/>
                </c:ext>
              </c:extLst>
            </c:dLbl>
            <c:dLbl>
              <c:idx val="16"/>
              <c:layout>
                <c:manualLayout>
                  <c:x val="-1.0294117527858911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CE-424B-8B5E-FBECFBE39E0E}"/>
                </c:ext>
              </c:extLst>
            </c:dLbl>
            <c:dLbl>
              <c:idx val="17"/>
              <c:layout>
                <c:manualLayout>
                  <c:x val="-1.1323529280644635E-2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CE-424B-8B5E-FBECFBE39E0E}"/>
                </c:ext>
              </c:extLst>
            </c:dLbl>
            <c:dLbl>
              <c:idx val="18"/>
              <c:layout>
                <c:manualLayout>
                  <c:x val="-1.1323529280644635E-2"/>
                  <c:y val="-3.0316152111651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CE-424B-8B5E-FBECFBE39E0E}"/>
                </c:ext>
              </c:extLst>
            </c:dLbl>
            <c:dLbl>
              <c:idx val="19"/>
              <c:layout>
                <c:manualLayout>
                  <c:x val="-1.4411764539002263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CE-424B-8B5E-FBECFBE39E0E}"/>
                </c:ext>
              </c:extLst>
            </c:dLbl>
            <c:dLbl>
              <c:idx val="21"/>
              <c:layout>
                <c:manualLayout>
                  <c:x val="-7.2058822695012827E-3"/>
                  <c:y val="-3.0316152111651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CE-424B-8B5E-FBECFBE39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Būvatļaujas_ĒKAS1!$H$8:$H$29</c:f>
              <c:numCache>
                <c:formatCode>#,##0</c:formatCode>
                <c:ptCount val="22"/>
                <c:pt idx="0">
                  <c:v>32</c:v>
                </c:pt>
                <c:pt idx="1">
                  <c:v>104</c:v>
                </c:pt>
                <c:pt idx="2">
                  <c:v>76</c:v>
                </c:pt>
                <c:pt idx="3">
                  <c:v>1335</c:v>
                </c:pt>
                <c:pt idx="4">
                  <c:v>0</c:v>
                </c:pt>
                <c:pt idx="5">
                  <c:v>125</c:v>
                </c:pt>
                <c:pt idx="6">
                  <c:v>21</c:v>
                </c:pt>
                <c:pt idx="7">
                  <c:v>55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193</c:v>
                </c:pt>
                <c:pt idx="12">
                  <c:v>14</c:v>
                </c:pt>
                <c:pt idx="13">
                  <c:v>141</c:v>
                </c:pt>
                <c:pt idx="14">
                  <c:v>166</c:v>
                </c:pt>
                <c:pt idx="15">
                  <c:v>14</c:v>
                </c:pt>
                <c:pt idx="16">
                  <c:v>63</c:v>
                </c:pt>
                <c:pt idx="17">
                  <c:v>10</c:v>
                </c:pt>
                <c:pt idx="18">
                  <c:v>301</c:v>
                </c:pt>
                <c:pt idx="19">
                  <c:v>143</c:v>
                </c:pt>
                <c:pt idx="20">
                  <c:v>1653</c:v>
                </c:pt>
                <c:pt idx="2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CE-424B-8B5E-FBECFBE39E0E}"/>
            </c:ext>
          </c:extLst>
        </c:ser>
        <c:ser>
          <c:idx val="1"/>
          <c:order val="1"/>
          <c:tx>
            <c:strRef>
              <c:f>Būvatļaujas_ĒKAS1!$I$5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2647058561289308E-2"/>
                  <c:y val="-2.0210768074434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CE-424B-8B5E-FBECFBE39E0E}"/>
                </c:ext>
              </c:extLst>
            </c:dLbl>
            <c:dLbl>
              <c:idx val="4"/>
              <c:layout>
                <c:manualLayout>
                  <c:x val="9.264705775072846E-3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CE-424B-8B5E-FBECFBE39E0E}"/>
                </c:ext>
              </c:extLst>
            </c:dLbl>
            <c:dLbl>
              <c:idx val="20"/>
              <c:layout>
                <c:manualLayout>
                  <c:x val="1.2352941033430511E-2"/>
                  <c:y val="-1.6168614459547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CE-424B-8B5E-FBECFBE39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Būvatļaujas_ĒKAS1!$I$8:$I$29</c:f>
              <c:numCache>
                <c:formatCode>#,##0</c:formatCode>
                <c:ptCount val="22"/>
                <c:pt idx="0">
                  <c:v>9</c:v>
                </c:pt>
                <c:pt idx="1">
                  <c:v>21</c:v>
                </c:pt>
                <c:pt idx="2">
                  <c:v>40</c:v>
                </c:pt>
                <c:pt idx="3">
                  <c:v>837</c:v>
                </c:pt>
                <c:pt idx="4">
                  <c:v>4</c:v>
                </c:pt>
                <c:pt idx="5">
                  <c:v>26</c:v>
                </c:pt>
                <c:pt idx="6">
                  <c:v>2</c:v>
                </c:pt>
                <c:pt idx="7">
                  <c:v>19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35</c:v>
                </c:pt>
                <c:pt idx="12">
                  <c:v>1</c:v>
                </c:pt>
                <c:pt idx="13">
                  <c:v>37</c:v>
                </c:pt>
                <c:pt idx="14">
                  <c:v>33</c:v>
                </c:pt>
                <c:pt idx="15">
                  <c:v>24</c:v>
                </c:pt>
                <c:pt idx="16">
                  <c:v>13</c:v>
                </c:pt>
                <c:pt idx="17">
                  <c:v>3</c:v>
                </c:pt>
                <c:pt idx="18">
                  <c:v>64</c:v>
                </c:pt>
                <c:pt idx="19">
                  <c:v>50</c:v>
                </c:pt>
                <c:pt idx="20">
                  <c:v>647</c:v>
                </c:pt>
                <c:pt idx="2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CE-424B-8B5E-FBECFBE39E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6588520"/>
        <c:axId val="696591800"/>
      </c:barChart>
      <c:catAx>
        <c:axId val="69658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91800"/>
        <c:crosses val="autoZero"/>
        <c:auto val="1"/>
        <c:lblAlgn val="ctr"/>
        <c:lblOffset val="100"/>
        <c:noMultiLvlLbl val="0"/>
      </c:catAx>
      <c:valAx>
        <c:axId val="6965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8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Būvniecības ieceres </a:t>
            </a:r>
            <a:r>
              <a:rPr lang="lv-LV" sz="1400" b="1" i="0" baseline="0">
                <a:effectLst/>
              </a:rPr>
              <a:t>saskaņošana</a:t>
            </a:r>
            <a:r>
              <a:rPr lang="lv-LV" sz="1400" b="0" i="0" baseline="0">
                <a:effectLst/>
              </a:rPr>
              <a:t> (iecere+PN+BUN), ieceres ar </a:t>
            </a:r>
            <a:r>
              <a:rPr lang="lv-LV" sz="1400" b="1" i="0" baseline="0">
                <a:effectLst/>
              </a:rPr>
              <a:t>pabeigtu dokument.saskaņ.procesu</a:t>
            </a:r>
            <a:r>
              <a:rPr lang="lv-LV" sz="1400" b="0" i="0" baseline="0">
                <a:effectLst/>
              </a:rPr>
              <a:t>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veidiem, ĒKAS 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25567904834940902"/>
          <c:y val="9.2378752886836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95877932953853"/>
          <c:y val="8.101471149824517E-2"/>
          <c:w val="0.67051992986473397"/>
          <c:h val="0.438496794676676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Būvvaldes laiks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Sheet1!$B$2:$B$16</c:f>
              <c:numCache>
                <c:formatCode>#,##0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25</c:v>
                </c:pt>
                <c:pt idx="3">
                  <c:v>31</c:v>
                </c:pt>
                <c:pt idx="4">
                  <c:v>17</c:v>
                </c:pt>
                <c:pt idx="5">
                  <c:v>23</c:v>
                </c:pt>
                <c:pt idx="6">
                  <c:v>17</c:v>
                </c:pt>
                <c:pt idx="7">
                  <c:v>19</c:v>
                </c:pt>
                <c:pt idx="8">
                  <c:v>25</c:v>
                </c:pt>
                <c:pt idx="9">
                  <c:v>19</c:v>
                </c:pt>
                <c:pt idx="10">
                  <c:v>26</c:v>
                </c:pt>
                <c:pt idx="11">
                  <c:v>43</c:v>
                </c:pt>
                <c:pt idx="12">
                  <c:v>27</c:v>
                </c:pt>
                <c:pt idx="13">
                  <c:v>18</c:v>
                </c:pt>
                <c:pt idx="1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7-4BEE-8035-2D87A0A4A764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Klienta laiks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Sheet1!$C$2:$C$16</c:f>
              <c:numCache>
                <c:formatCode>#,##0</c:formatCode>
                <c:ptCount val="1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8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7-4BEE-8035-2D87A0A4A7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593136"/>
        <c:axId val="531593792"/>
        <c:axId val="0"/>
      </c:bar3DChart>
      <c:catAx>
        <c:axId val="5315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Ēkas</a:t>
                </a:r>
                <a:r>
                  <a:rPr lang="lv-LV" baseline="0"/>
                  <a:t> galvenais</a:t>
                </a:r>
                <a:r>
                  <a:rPr lang="lv-LV"/>
                  <a:t> lietošanas veids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792"/>
        <c:crosses val="autoZero"/>
        <c:auto val="1"/>
        <c:lblAlgn val="ctr"/>
        <c:lblOffset val="100"/>
        <c:noMultiLvlLbl val="0"/>
      </c:catAx>
      <c:valAx>
        <c:axId val="5315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Kalendāra dienas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9692888183213"/>
          <c:y val="0.51366041423116093"/>
          <c:w val="0.10300307111816784"/>
          <c:h val="0.1531538875056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1.grupa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$9,Būvatļaujas_INŽENIERBŪVES_2021!$A$11,Būvatļaujas_INŽENIERBŪVES_2021!$A$14,Būvatļaujas_INŽENIERBŪVES_2021!$A$16,Būvatļaujas_INŽENIERBŪVES_2021!$A$18,Būvatļaujas_INŽENIERBŪVES_2021!$A$20,Būvatļaujas_INŽENIERBŪVES_2021!$A$24,Būvatļaujas_INŽENIERBŪVES_2021!$A$27:$A$29)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Būvatļaujas_INŽENIERBŪVES_2021!$B$8:$B$29</c15:sqref>
                  </c15:fullRef>
                </c:ext>
              </c:extLst>
              <c:f>(Būvatļaujas_INŽENIERBŪVES_2021!$B$8:$B$9,Būvatļaujas_INŽENIERBŪVES_2021!$B$11,Būvatļaujas_INŽENIERBŪVES_2021!$B$14,Būvatļaujas_INŽENIERBŪVES_2021!$B$16,Būvatļaujas_INŽENIERBŪVES_2021!$B$18,Būvatļaujas_INŽENIERBŪVES_2021!$B$20,Būvatļaujas_INŽENIERBŪVES_2021!$B$24,Būvatļaujas_INŽENIERBŪVES_2021!$B$27:$B$29)</c:f>
              <c:numCache>
                <c:formatCode>#,##0</c:formatCode>
                <c:ptCount val="11"/>
                <c:pt idx="0">
                  <c:v>52</c:v>
                </c:pt>
                <c:pt idx="1">
                  <c:v>9</c:v>
                </c:pt>
                <c:pt idx="2">
                  <c:v>1242</c:v>
                </c:pt>
                <c:pt idx="3">
                  <c:v>875</c:v>
                </c:pt>
                <c:pt idx="4">
                  <c:v>372</c:v>
                </c:pt>
                <c:pt idx="5">
                  <c:v>11</c:v>
                </c:pt>
                <c:pt idx="6">
                  <c:v>11</c:v>
                </c:pt>
                <c:pt idx="7">
                  <c:v>77</c:v>
                </c:pt>
                <c:pt idx="8">
                  <c:v>825</c:v>
                </c:pt>
                <c:pt idx="9">
                  <c:v>1173</c:v>
                </c:pt>
                <c:pt idx="10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2-430B-BFBE-25FF571D0122}"/>
            </c:ext>
          </c:extLst>
        </c:ser>
        <c:ser>
          <c:idx val="1"/>
          <c:order val="1"/>
          <c:tx>
            <c:strRef>
              <c:f>Būvatļaujas_INŽENIERBŪVES_2021!$C$5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7030096052616859E-2"/>
                  <c:y val="-1.693451068502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3-4F43-B2FE-57BB5150E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$9,Būvatļaujas_INŽENIERBŪVES_2021!$A$11,Būvatļaujas_INŽENIERBŪVES_2021!$A$14,Būvatļaujas_INŽENIERBŪVES_2021!$A$16,Būvatļaujas_INŽENIERBŪVES_2021!$A$18,Būvatļaujas_INŽENIERBŪVES_2021!$A$20,Būvatļaujas_INŽENIERBŪVES_2021!$A$24,Būvatļaujas_INŽENIERBŪVES_2021!$A$27:$A$29)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Būvatļaujas_INŽENIERBŪVES_2021!$C$8:$C$29</c15:sqref>
                  </c15:fullRef>
                </c:ext>
              </c:extLst>
              <c:f>(Būvatļaujas_INŽENIERBŪVES_2021!$C$8:$C$9,Būvatļaujas_INŽENIERBŪVES_2021!$C$11,Būvatļaujas_INŽENIERBŪVES_2021!$C$14,Būvatļaujas_INŽENIERBŪVES_2021!$C$16,Būvatļaujas_INŽENIERBŪVES_2021!$C$18,Būvatļaujas_INŽENIERBŪVES_2021!$C$20,Būvatļaujas_INŽENIERBŪVES_2021!$C$24,Būvatļaujas_INŽENIERBŪVES_2021!$C$27:$C$29)</c:f>
              <c:numCache>
                <c:formatCode>#,##0</c:formatCode>
                <c:ptCount val="11"/>
                <c:pt idx="0">
                  <c:v>17</c:v>
                </c:pt>
                <c:pt idx="1">
                  <c:v>2</c:v>
                </c:pt>
                <c:pt idx="2">
                  <c:v>624</c:v>
                </c:pt>
                <c:pt idx="3">
                  <c:v>506</c:v>
                </c:pt>
                <c:pt idx="4">
                  <c:v>176</c:v>
                </c:pt>
                <c:pt idx="5">
                  <c:v>4</c:v>
                </c:pt>
                <c:pt idx="6">
                  <c:v>4</c:v>
                </c:pt>
                <c:pt idx="7">
                  <c:v>43</c:v>
                </c:pt>
                <c:pt idx="8">
                  <c:v>298</c:v>
                </c:pt>
                <c:pt idx="9">
                  <c:v>770</c:v>
                </c:pt>
                <c:pt idx="10">
                  <c:v>304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Būvatļaujas_INŽENIERBŪVES_2021!$C$25</c15:sqref>
                  <c15:dLbl>
                    <c:idx val="7"/>
                    <c:layout>
                      <c:manualLayout>
                        <c:x val="8.6190680706171932E-3"/>
                        <c:y val="-1.3508301649097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D7C-45D7-882E-CB26D5B9CF78}"/>
                      </c:ext>
                    </c:extLst>
                  </c15:dLbl>
                </c15:categoryFilterException>
                <c15:categoryFilterException>
                  <c15:sqref>Būvatļaujas_INŽENIERBŪVES_2021!$C$26</c15:sqref>
                  <c15:dLbl>
                    <c:idx val="7"/>
                    <c:layout>
                      <c:manualLayout>
                        <c:x val="2.0670073452001173E-2"/>
                        <c:y val="-2.17729423093225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D7C-45D7-882E-CB26D5B9CF7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7B2-430B-BFBE-25FF571D0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0343848"/>
        <c:axId val="760340240"/>
        <c:axId val="0"/>
      </c:bar3DChart>
      <c:catAx>
        <c:axId val="76034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0240"/>
        <c:crosses val="autoZero"/>
        <c:auto val="1"/>
        <c:lblAlgn val="ctr"/>
        <c:lblOffset val="100"/>
        <c:noMultiLvlLbl val="0"/>
      </c:catAx>
      <c:valAx>
        <c:axId val="760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2.grupa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1946898338311488E-3"/>
                  <c:y val="-6.0370848137527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F-4B06-8A7F-9D47C4B77039}"/>
                </c:ext>
              </c:extLst>
            </c:dLbl>
            <c:dLbl>
              <c:idx val="4"/>
              <c:layout>
                <c:manualLayout>
                  <c:x val="4.5427200669196177E-17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F-4B06-8A7F-9D47C4B77039}"/>
                </c:ext>
              </c:extLst>
            </c:dLbl>
            <c:dLbl>
              <c:idx val="5"/>
              <c:layout>
                <c:manualLayout>
                  <c:x val="-9.911503734129766E-3"/>
                  <c:y val="-4.427195530085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5F-4B06-8A7F-9D47C4B77039}"/>
                </c:ext>
              </c:extLst>
            </c:dLbl>
            <c:dLbl>
              <c:idx val="11"/>
              <c:layout>
                <c:manualLayout>
                  <c:x val="1.2389379667662207E-3"/>
                  <c:y val="-8.451918739253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B2-439F-B9DB-124956A1FCF3}"/>
                </c:ext>
              </c:extLst>
            </c:dLbl>
            <c:dLbl>
              <c:idx val="13"/>
              <c:layout>
                <c:manualLayout>
                  <c:x val="0"/>
                  <c:y val="-4.829667851002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B2-439F-B9DB-124956A1FCF3}"/>
                </c:ext>
              </c:extLst>
            </c:dLbl>
            <c:dLbl>
              <c:idx val="15"/>
              <c:layout>
                <c:manualLayout>
                  <c:x val="-1.1150441700896078E-2"/>
                  <c:y val="-4.225959369626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B2-439F-B9DB-124956A1FC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(Būvatļaujas_INŽENIERBŪVES_2021!$A$8:$A$25,Būvatļaujas_INŽENIERBŪVES_2021!$A$27:$A$29)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Ķīmiskās rūpniecības uzņēmumu būves</c:v>
                </c:pt>
                <c:pt idx="10">
                  <c:v>Maģistrālās sakaru līnijas</c:v>
                </c:pt>
                <c:pt idx="11">
                  <c:v>Maģistrālie naftas produktu un gāzes cauruļvadi</c:v>
                </c:pt>
                <c:pt idx="12">
                  <c:v>Maģistrālie ūdensapgādes cauruļvadi</c:v>
                </c:pt>
                <c:pt idx="13">
                  <c:v>Ostas un kuģojamie kanāli</c:v>
                </c:pt>
                <c:pt idx="14">
                  <c:v>Pilsētas sliežu ceļi</c:v>
                </c:pt>
                <c:pt idx="15">
                  <c:v>Spēkstaciju būves</c:v>
                </c:pt>
                <c:pt idx="16">
                  <c:v>Sporta laukumi</c:v>
                </c:pt>
                <c:pt idx="17">
                  <c:v>Tilti un estakādes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Būvatļaujas_INŽENIERBŪVES_2021!$D$8:$D$29</c15:sqref>
                  </c15:fullRef>
                </c:ext>
              </c:extLst>
              <c:f>(Būvatļaujas_INŽENIERBŪVES_2021!$D$8:$D$25,Būvatļaujas_INŽENIERBŪVES_2021!$D$27:$D$29)</c:f>
              <c:numCache>
                <c:formatCode>#,##0</c:formatCode>
                <c:ptCount val="21"/>
                <c:pt idx="0">
                  <c:v>43</c:v>
                </c:pt>
                <c:pt idx="1">
                  <c:v>21</c:v>
                </c:pt>
                <c:pt idx="2">
                  <c:v>18</c:v>
                </c:pt>
                <c:pt idx="3">
                  <c:v>405</c:v>
                </c:pt>
                <c:pt idx="4">
                  <c:v>1</c:v>
                </c:pt>
                <c:pt idx="5">
                  <c:v>52</c:v>
                </c:pt>
                <c:pt idx="6">
                  <c:v>272</c:v>
                </c:pt>
                <c:pt idx="7">
                  <c:v>3</c:v>
                </c:pt>
                <c:pt idx="8">
                  <c:v>461</c:v>
                </c:pt>
                <c:pt idx="9">
                  <c:v>4</c:v>
                </c:pt>
                <c:pt idx="10">
                  <c:v>19</c:v>
                </c:pt>
                <c:pt idx="11">
                  <c:v>3</c:v>
                </c:pt>
                <c:pt idx="12">
                  <c:v>53</c:v>
                </c:pt>
                <c:pt idx="13">
                  <c:v>2</c:v>
                </c:pt>
                <c:pt idx="14">
                  <c:v>9</c:v>
                </c:pt>
                <c:pt idx="15">
                  <c:v>9</c:v>
                </c:pt>
                <c:pt idx="16">
                  <c:v>16</c:v>
                </c:pt>
                <c:pt idx="17">
                  <c:v>9</c:v>
                </c:pt>
                <c:pt idx="18">
                  <c:v>258</c:v>
                </c:pt>
                <c:pt idx="19">
                  <c:v>80</c:v>
                </c:pt>
                <c:pt idx="20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81-4E3A-A8D9-D64751CD63EA}"/>
            </c:ext>
          </c:extLst>
        </c:ser>
        <c:ser>
          <c:idx val="1"/>
          <c:order val="1"/>
          <c:tx>
            <c:strRef>
              <c:f>Būvatļaujas_INŽENIERBŪVES_2021!$E$5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3628317634428382E-2"/>
                  <c:y val="-4.0247232091685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5F-4B06-8A7F-9D47C4B77039}"/>
                </c:ext>
              </c:extLst>
            </c:dLbl>
            <c:dLbl>
              <c:idx val="6"/>
              <c:layout>
                <c:manualLayout>
                  <c:x val="1.2389379667662207E-2"/>
                  <c:y val="-6.640793295128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5F-4B06-8A7F-9D47C4B77039}"/>
                </c:ext>
              </c:extLst>
            </c:dLbl>
            <c:dLbl>
              <c:idx val="8"/>
              <c:layout>
                <c:manualLayout>
                  <c:x val="1.2389379667662207E-2"/>
                  <c:y val="-5.634612492835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30-4022-AFBC-F9A8DE44E61A}"/>
                </c:ext>
              </c:extLst>
            </c:dLbl>
            <c:dLbl>
              <c:idx val="10"/>
              <c:layout>
                <c:manualLayout>
                  <c:x val="1.4867255601194649E-2"/>
                  <c:y val="-3.421014727793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D5-41C0-ADA3-8A1C2DE4E6E6}"/>
                </c:ext>
              </c:extLst>
            </c:dLbl>
            <c:dLbl>
              <c:idx val="12"/>
              <c:layout>
                <c:manualLayout>
                  <c:x val="1.2389379667661299E-3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B2-439F-B9DB-124956A1FCF3}"/>
                </c:ext>
              </c:extLst>
            </c:dLbl>
            <c:dLbl>
              <c:idx val="16"/>
              <c:layout>
                <c:manualLayout>
                  <c:x val="6.1946898338310127E-3"/>
                  <c:y val="-5.433376332377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B2-439F-B9DB-124956A1FCF3}"/>
                </c:ext>
              </c:extLst>
            </c:dLbl>
            <c:dLbl>
              <c:idx val="17"/>
              <c:layout>
                <c:manualLayout>
                  <c:x val="4.9557518670647919E-3"/>
                  <c:y val="-4.225959369626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5F-4B06-8A7F-9D47C4B77039}"/>
                </c:ext>
              </c:extLst>
            </c:dLbl>
            <c:dLbl>
              <c:idx val="18"/>
              <c:layout>
                <c:manualLayout>
                  <c:x val="4.9557518670647008E-3"/>
                  <c:y val="-0.11269224985671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B2-439F-B9DB-124956A1FCF3}"/>
                </c:ext>
              </c:extLst>
            </c:dLbl>
            <c:dLbl>
              <c:idx val="19"/>
              <c:layout>
                <c:manualLayout>
                  <c:x val="7.4336278005973245E-3"/>
                  <c:y val="-0.1046428034383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D5-41C0-ADA3-8A1C2DE4E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(Būvatļaujas_INŽENIERBŪVES_2021!$A$8:$A$25,Būvatļaujas_INŽENIERBŪVES_2021!$A$27:$A$29)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Ķīmiskās rūpniecības uzņēmumu būves</c:v>
                </c:pt>
                <c:pt idx="10">
                  <c:v>Maģistrālās sakaru līnijas</c:v>
                </c:pt>
                <c:pt idx="11">
                  <c:v>Maģistrālie naftas produktu un gāzes cauruļvadi</c:v>
                </c:pt>
                <c:pt idx="12">
                  <c:v>Maģistrālie ūdensapgādes cauruļvadi</c:v>
                </c:pt>
                <c:pt idx="13">
                  <c:v>Ostas un kuģojamie kanāli</c:v>
                </c:pt>
                <c:pt idx="14">
                  <c:v>Pilsētas sliežu ceļi</c:v>
                </c:pt>
                <c:pt idx="15">
                  <c:v>Spēkstaciju būves</c:v>
                </c:pt>
                <c:pt idx="16">
                  <c:v>Sporta laukumi</c:v>
                </c:pt>
                <c:pt idx="17">
                  <c:v>Tilti un estakādes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Būvatļaujas_INŽENIERBŪVES_2021!$E$8:$E$29</c15:sqref>
                  </c15:fullRef>
                </c:ext>
              </c:extLst>
              <c:f>(Būvatļaujas_INŽENIERBŪVES_2021!$E$8:$E$25,Būvatļaujas_INŽENIERBŪVES_2021!$E$27:$E$29)</c:f>
              <c:numCache>
                <c:formatCode>#,##0</c:formatCode>
                <c:ptCount val="21"/>
                <c:pt idx="0">
                  <c:v>21</c:v>
                </c:pt>
                <c:pt idx="1">
                  <c:v>4</c:v>
                </c:pt>
                <c:pt idx="2">
                  <c:v>6</c:v>
                </c:pt>
                <c:pt idx="3">
                  <c:v>145</c:v>
                </c:pt>
                <c:pt idx="5">
                  <c:v>3</c:v>
                </c:pt>
                <c:pt idx="6">
                  <c:v>126</c:v>
                </c:pt>
                <c:pt idx="8">
                  <c:v>132</c:v>
                </c:pt>
                <c:pt idx="9">
                  <c:v>1</c:v>
                </c:pt>
                <c:pt idx="10">
                  <c:v>8</c:v>
                </c:pt>
                <c:pt idx="11">
                  <c:v>1</c:v>
                </c:pt>
                <c:pt idx="12">
                  <c:v>20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108</c:v>
                </c:pt>
                <c:pt idx="19">
                  <c:v>41</c:v>
                </c:pt>
                <c:pt idx="2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81-4E3A-A8D9-D64751CD63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56168"/>
        <c:axId val="730751576"/>
        <c:axId val="0"/>
      </c:bar3DChart>
      <c:catAx>
        <c:axId val="73075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1576"/>
        <c:crosses val="autoZero"/>
        <c:auto val="1"/>
        <c:lblAlgn val="ctr"/>
        <c:lblOffset val="100"/>
        <c:noMultiLvlLbl val="0"/>
      </c:catAx>
      <c:valAx>
        <c:axId val="7307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35319947103364308"/>
          <c:y val="4.336599821186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(Būvatļaujas_INŽENIERBŪVES_2021!$A$8:$A$9,Būvatļaujas_INŽENIERBŪVES_2021!$A$11:$A$14,Būvatļaujas_INŽENIERBŪVES_2021!$A$16,Būvatļaujas_INŽENIERBŪVES_2021!$A$18:$A$21,Būvatļaujas_INŽENIERBŪVES_2021!$A$23:$A$29)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Maģistrālie naftas produktu un gāzes cauruļvadi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Būvatļaujas_INŽENIERBŪVES_2021!$F$8:$F$29</c15:sqref>
                  </c15:fullRef>
                </c:ext>
              </c:extLst>
              <c:f>(Būvatļaujas_INŽENIERBŪVES_2021!$F$8:$F$9,Būvatļaujas_INŽENIERBŪVES_2021!$F$11:$F$14,Būvatļaujas_INŽENIERBŪVES_2021!$F$16,Būvatļaujas_INŽENIERBŪVES_2021!$F$18:$F$21,Būvatļaujas_INŽENIERBŪVES_2021!$F$23:$F$29)</c:f>
              <c:numCache>
                <c:formatCode>#,##0</c:formatCode>
                <c:ptCount val="18"/>
                <c:pt idx="0">
                  <c:v>1</c:v>
                </c:pt>
                <c:pt idx="1">
                  <c:v>32</c:v>
                </c:pt>
                <c:pt idx="2">
                  <c:v>30</c:v>
                </c:pt>
                <c:pt idx="3">
                  <c:v>1</c:v>
                </c:pt>
                <c:pt idx="4">
                  <c:v>55</c:v>
                </c:pt>
                <c:pt idx="5">
                  <c:v>2</c:v>
                </c:pt>
                <c:pt idx="6">
                  <c:v>58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  <c:pt idx="13">
                  <c:v>92</c:v>
                </c:pt>
                <c:pt idx="14">
                  <c:v>13</c:v>
                </c:pt>
                <c:pt idx="15">
                  <c:v>10</c:v>
                </c:pt>
                <c:pt idx="16">
                  <c:v>5</c:v>
                </c:pt>
                <c:pt idx="1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F-4F00-8ED5-1A80DAF329C0}"/>
            </c:ext>
          </c:extLst>
        </c:ser>
        <c:ser>
          <c:idx val="1"/>
          <c:order val="1"/>
          <c:tx>
            <c:strRef>
              <c:f>Būvatļaujas_INŽENIERBŪVES_2021!$G$5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5740163637109738E-2"/>
                  <c:y val="-4.013552419091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B9-4E30-9C4B-0A0918846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(Būvatļaujas_INŽENIERBŪVES_2021!$A$8:$A$9,Būvatļaujas_INŽENIERBŪVES_2021!$A$11:$A$14,Būvatļaujas_INŽENIERBŪVES_2021!$A$16,Būvatļaujas_INŽENIERBŪVES_2021!$A$18:$A$21,Būvatļaujas_INŽENIERBŪVES_2021!$A$23:$A$29)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Maģistrālie naftas produktu un gāzes cauruļvadi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Būvatļaujas_INŽENIERBŪVES_2021!$G$8:$G$29</c15:sqref>
                  </c15:fullRef>
                </c:ext>
              </c:extLst>
              <c:f>(Būvatļaujas_INŽENIERBŪVES_2021!$G$8:$G$9,Būvatļaujas_INŽENIERBŪVES_2021!$G$11:$G$14,Būvatļaujas_INŽENIERBŪVES_2021!$G$16,Būvatļaujas_INŽENIERBŪVES_2021!$G$18:$G$21,Būvatļaujas_INŽENIERBŪVES_2021!$G$23:$G$29)</c:f>
              <c:numCache>
                <c:formatCode>#,##0</c:formatCode>
                <c:ptCount val="18"/>
                <c:pt idx="2">
                  <c:v>7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F-4F00-8ED5-1A80DAF329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36816"/>
        <c:axId val="730744360"/>
        <c:axId val="0"/>
      </c:bar3DChart>
      <c:catAx>
        <c:axId val="730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44360"/>
        <c:crosses val="autoZero"/>
        <c:auto val="1"/>
        <c:lblAlgn val="ctr"/>
        <c:lblOffset val="100"/>
        <c:noMultiLvlLbl val="0"/>
      </c:catAx>
      <c:valAx>
        <c:axId val="7307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251819891905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F-41CC-BDB7-6D4CA5176524}"/>
                </c:ext>
              </c:extLst>
            </c:dLbl>
            <c:dLbl>
              <c:idx val="1"/>
              <c:layout>
                <c:manualLayout>
                  <c:x val="-2.4270441516597049E-3"/>
                  <c:y val="-3.188864918928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F-41CC-BDB7-6D4CA5176524}"/>
                </c:ext>
              </c:extLst>
            </c:dLbl>
            <c:dLbl>
              <c:idx val="2"/>
              <c:layout>
                <c:manualLayout>
                  <c:x val="-1.2135220758298412E-2"/>
                  <c:y val="-4.517558635149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F-41CC-BDB7-6D4CA5176524}"/>
                </c:ext>
              </c:extLst>
            </c:dLbl>
            <c:dLbl>
              <c:idx val="3"/>
              <c:layout>
                <c:manualLayout>
                  <c:x val="-7.1340172895196074E-3"/>
                  <c:y val="-3.4177608855768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0F-41CC-BDB7-6D4CA5176524}"/>
                </c:ext>
              </c:extLst>
            </c:dLbl>
            <c:dLbl>
              <c:idx val="4"/>
              <c:layout>
                <c:manualLayout>
                  <c:x val="-3.0574359812226889E-3"/>
                  <c:y val="-4.058591051622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0F-41CC-BDB7-6D4CA5176524}"/>
                </c:ext>
              </c:extLst>
            </c:dLbl>
            <c:dLbl>
              <c:idx val="5"/>
              <c:layout>
                <c:manualLayout>
                  <c:x val="-1.0191453270742296E-2"/>
                  <c:y val="-5.340251383713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F-41CC-BDB7-6D4CA5176524}"/>
                </c:ext>
              </c:extLst>
            </c:dLbl>
            <c:dLbl>
              <c:idx val="6"/>
              <c:layout>
                <c:manualLayout>
                  <c:x val="-1.0191453270742371E-2"/>
                  <c:y val="-3.204150830228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F-41CC-BDB7-6D4CA5176524}"/>
                </c:ext>
              </c:extLst>
            </c:dLbl>
            <c:dLbl>
              <c:idx val="10"/>
              <c:layout>
                <c:manualLayout>
                  <c:x val="-3.9361775160271385E-3"/>
                  <c:y val="-6.1077123176289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58-471A-AB19-7A488951BBF1}"/>
                </c:ext>
              </c:extLst>
            </c:dLbl>
            <c:dLbl>
              <c:idx val="11"/>
              <c:layout>
                <c:manualLayout>
                  <c:x val="-9.8404437900678461E-4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58-471A-AB19-7A488951BBF1}"/>
                </c:ext>
              </c:extLst>
            </c:dLbl>
            <c:dLbl>
              <c:idx val="12"/>
              <c:layout>
                <c:manualLayout>
                  <c:x val="-4.9202218950338506E-3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58-471A-AB19-7A488951BBF1}"/>
                </c:ext>
              </c:extLst>
            </c:dLbl>
            <c:dLbl>
              <c:idx val="13"/>
              <c:layout>
                <c:manualLayout>
                  <c:x val="-6.8883106530474927E-3"/>
                  <c:y val="-3.1591615436011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58-471A-AB19-7A488951BBF1}"/>
                </c:ext>
              </c:extLst>
            </c:dLbl>
            <c:dLbl>
              <c:idx val="15"/>
              <c:layout>
                <c:manualLayout>
                  <c:x val="-2.9521331370204983E-3"/>
                  <c:y val="-5.265269239335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7-47FA-9F1E-8FA71F6290DA}"/>
                </c:ext>
              </c:extLst>
            </c:dLbl>
            <c:dLbl>
              <c:idx val="16"/>
              <c:layout>
                <c:manualLayout>
                  <c:x val="-4.9202218950339235E-3"/>
                  <c:y val="-5.05465846976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58-471A-AB19-7A488951BBF1}"/>
                </c:ext>
              </c:extLst>
            </c:dLbl>
            <c:dLbl>
              <c:idx val="17"/>
              <c:layout>
                <c:manualLayout>
                  <c:x val="-1.9680887580135692E-3"/>
                  <c:y val="-4.21221539146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58-471A-AB19-7A488951BBF1}"/>
                </c:ext>
              </c:extLst>
            </c:dLbl>
            <c:dLbl>
              <c:idx val="18"/>
              <c:layout>
                <c:manualLayout>
                  <c:x val="-4.9202218950339235E-3"/>
                  <c:y val="-4.8440477001884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58-471A-AB19-7A488951BBF1}"/>
                </c:ext>
              </c:extLst>
            </c:dLbl>
            <c:dLbl>
              <c:idx val="19"/>
              <c:layout>
                <c:manualLayout>
                  <c:x val="-9.840443790067847E-3"/>
                  <c:y val="-5.89710154805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31-43C5-9E63-B58E3D29661A}"/>
                </c:ext>
              </c:extLst>
            </c:dLbl>
            <c:dLbl>
              <c:idx val="20"/>
              <c:layout>
                <c:manualLayout>
                  <c:x val="0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31-43C5-9E63-B58E3D296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Būvatļaujas_INŽENIERBŪVES_2021!$A$8:$A$29</c:f>
              <c:strCache>
                <c:ptCount val="22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Ķīmiskās rūpniecības uzņēmumu būves</c:v>
                </c:pt>
                <c:pt idx="10">
                  <c:v>Maģistrālās sakaru līnijas</c:v>
                </c:pt>
                <c:pt idx="11">
                  <c:v>Maģistrālie naftas produktu un gāzes cauruļvadi</c:v>
                </c:pt>
                <c:pt idx="12">
                  <c:v>Maģistrālie ūdensapgādes cauruļvadi</c:v>
                </c:pt>
                <c:pt idx="13">
                  <c:v>Ostas un kuģojamie kanāli</c:v>
                </c:pt>
                <c:pt idx="14">
                  <c:v>Pilsētas sliežu ceļi</c:v>
                </c:pt>
                <c:pt idx="15">
                  <c:v>Spēkstaciju būves</c:v>
                </c:pt>
                <c:pt idx="16">
                  <c:v>Sporta laukumi</c:v>
                </c:pt>
                <c:pt idx="17">
                  <c:v>Tilti un estakādes</c:v>
                </c:pt>
                <c:pt idx="18">
                  <c:v>Tuneļi un pazemes ceļi</c:v>
                </c:pt>
                <c:pt idx="19">
                  <c:v>Vietējās nozīmes aukstā un karstā ūdens apgādes būves</c:v>
                </c:pt>
                <c:pt idx="20">
                  <c:v>Vietējās nozīmes elektropārvades un sakaru kabeļu būves</c:v>
                </c:pt>
                <c:pt idx="21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Būvatļaujas_INŽENIERBŪVES_2021!$H$8:$H$29</c:f>
              <c:numCache>
                <c:formatCode>#,##0</c:formatCode>
                <c:ptCount val="22"/>
                <c:pt idx="0">
                  <c:v>96</c:v>
                </c:pt>
                <c:pt idx="1">
                  <c:v>62</c:v>
                </c:pt>
                <c:pt idx="2">
                  <c:v>87</c:v>
                </c:pt>
                <c:pt idx="3">
                  <c:v>1677</c:v>
                </c:pt>
                <c:pt idx="4">
                  <c:v>5</c:v>
                </c:pt>
                <c:pt idx="5">
                  <c:v>107</c:v>
                </c:pt>
                <c:pt idx="6">
                  <c:v>1149</c:v>
                </c:pt>
                <c:pt idx="7">
                  <c:v>3</c:v>
                </c:pt>
                <c:pt idx="8">
                  <c:v>891</c:v>
                </c:pt>
                <c:pt idx="9">
                  <c:v>4</c:v>
                </c:pt>
                <c:pt idx="10">
                  <c:v>31</c:v>
                </c:pt>
                <c:pt idx="11">
                  <c:v>11</c:v>
                </c:pt>
                <c:pt idx="12">
                  <c:v>66</c:v>
                </c:pt>
                <c:pt idx="13">
                  <c:v>13</c:v>
                </c:pt>
                <c:pt idx="14">
                  <c:v>10</c:v>
                </c:pt>
                <c:pt idx="15">
                  <c:v>29</c:v>
                </c:pt>
                <c:pt idx="16">
                  <c:v>97</c:v>
                </c:pt>
                <c:pt idx="17">
                  <c:v>108</c:v>
                </c:pt>
                <c:pt idx="18">
                  <c:v>13</c:v>
                </c:pt>
                <c:pt idx="19">
                  <c:v>1093</c:v>
                </c:pt>
                <c:pt idx="20">
                  <c:v>1258</c:v>
                </c:pt>
                <c:pt idx="21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C-4548-826D-86896D7AC9B8}"/>
            </c:ext>
          </c:extLst>
        </c:ser>
        <c:ser>
          <c:idx val="1"/>
          <c:order val="1"/>
          <c:tx>
            <c:strRef>
              <c:f>Būvatļaujas_INŽENIERBŪVES_2021!$I$5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540883033193647E-3"/>
                  <c:y val="-2.39164868919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F-41CC-BDB7-6D4CA5176524}"/>
                </c:ext>
              </c:extLst>
            </c:dLbl>
            <c:dLbl>
              <c:idx val="3"/>
              <c:layout>
                <c:manualLayout>
                  <c:x val="1.0191453270742296E-2"/>
                  <c:y val="-2.13610055348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F-41CC-BDB7-6D4CA5176524}"/>
                </c:ext>
              </c:extLst>
            </c:dLbl>
            <c:dLbl>
              <c:idx val="6"/>
              <c:layout>
                <c:manualLayout>
                  <c:x val="1.1808532548081415E-2"/>
                  <c:y val="-3.790993852321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8-471A-AB19-7A488951BBF1}"/>
                </c:ext>
              </c:extLst>
            </c:dLbl>
            <c:dLbl>
              <c:idx val="8"/>
              <c:layout>
                <c:manualLayout>
                  <c:x val="1.6750129759382362E-2"/>
                  <c:y val="-7.10426102462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18-4067-9474-1E0E4E5B1887}"/>
                </c:ext>
              </c:extLst>
            </c:dLbl>
            <c:dLbl>
              <c:idx val="17"/>
              <c:layout>
                <c:manualLayout>
                  <c:x val="7.2978429271474254E-3"/>
                  <c:y val="-3.777912863778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7-47FA-9F1E-8FA71F6290DA}"/>
                </c:ext>
              </c:extLst>
            </c:dLbl>
            <c:dLbl>
              <c:idx val="19"/>
              <c:layout>
                <c:manualLayout>
                  <c:x val="2.9521331370202094E-3"/>
                  <c:y val="-3.369772313174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7-47FA-9F1E-8FA71F6290DA}"/>
                </c:ext>
              </c:extLst>
            </c:dLbl>
            <c:dLbl>
              <c:idx val="20"/>
              <c:layout>
                <c:manualLayout>
                  <c:x val="4.9202218950339235E-3"/>
                  <c:y val="-2.106107695734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1-43C5-9E63-B58E3D29661A}"/>
                </c:ext>
              </c:extLst>
            </c:dLbl>
            <c:dLbl>
              <c:idx val="21"/>
              <c:layout>
                <c:manualLayout>
                  <c:x val="1.27925769270882E-2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31-43C5-9E63-B58E3D296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Būvatļaujas_INŽENIERBŪVES_2021!$A$8:$A$29</c:f>
              <c:strCache>
                <c:ptCount val="22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Ķīmiskās rūpniecības uzņēmumu būves</c:v>
                </c:pt>
                <c:pt idx="10">
                  <c:v>Maģistrālās sakaru līnijas</c:v>
                </c:pt>
                <c:pt idx="11">
                  <c:v>Maģistrālie naftas produktu un gāzes cauruļvadi</c:v>
                </c:pt>
                <c:pt idx="12">
                  <c:v>Maģistrālie ūdensapgādes cauruļvadi</c:v>
                </c:pt>
                <c:pt idx="13">
                  <c:v>Ostas un kuģojamie kanāli</c:v>
                </c:pt>
                <c:pt idx="14">
                  <c:v>Pilsētas sliežu ceļi</c:v>
                </c:pt>
                <c:pt idx="15">
                  <c:v>Spēkstaciju būves</c:v>
                </c:pt>
                <c:pt idx="16">
                  <c:v>Sporta laukumi</c:v>
                </c:pt>
                <c:pt idx="17">
                  <c:v>Tilti un estakādes</c:v>
                </c:pt>
                <c:pt idx="18">
                  <c:v>Tuneļi un pazemes ceļi</c:v>
                </c:pt>
                <c:pt idx="19">
                  <c:v>Vietējās nozīmes aukstā un karstā ūdens apgādes būves</c:v>
                </c:pt>
                <c:pt idx="20">
                  <c:v>Vietējās nozīmes elektropārvades un sakaru kabeļu būves</c:v>
                </c:pt>
                <c:pt idx="21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Būvatļaujas_INŽENIERBŪVES_2021!$I$8:$I$29</c:f>
              <c:numCache>
                <c:formatCode>#,##0</c:formatCode>
                <c:ptCount val="22"/>
                <c:pt idx="0">
                  <c:v>38</c:v>
                </c:pt>
                <c:pt idx="1">
                  <c:v>6</c:v>
                </c:pt>
                <c:pt idx="2">
                  <c:v>60</c:v>
                </c:pt>
                <c:pt idx="3">
                  <c:v>776</c:v>
                </c:pt>
                <c:pt idx="4">
                  <c:v>2</c:v>
                </c:pt>
                <c:pt idx="5">
                  <c:v>3</c:v>
                </c:pt>
                <c:pt idx="6">
                  <c:v>634</c:v>
                </c:pt>
                <c:pt idx="7">
                  <c:v>0</c:v>
                </c:pt>
                <c:pt idx="8">
                  <c:v>313</c:v>
                </c:pt>
                <c:pt idx="9">
                  <c:v>1</c:v>
                </c:pt>
                <c:pt idx="10">
                  <c:v>13</c:v>
                </c:pt>
                <c:pt idx="11">
                  <c:v>1</c:v>
                </c:pt>
                <c:pt idx="12">
                  <c:v>24</c:v>
                </c:pt>
                <c:pt idx="13">
                  <c:v>2</c:v>
                </c:pt>
                <c:pt idx="14">
                  <c:v>0</c:v>
                </c:pt>
                <c:pt idx="15">
                  <c:v>14</c:v>
                </c:pt>
                <c:pt idx="16">
                  <c:v>49</c:v>
                </c:pt>
                <c:pt idx="17">
                  <c:v>16</c:v>
                </c:pt>
                <c:pt idx="18">
                  <c:v>0</c:v>
                </c:pt>
                <c:pt idx="19">
                  <c:v>409</c:v>
                </c:pt>
                <c:pt idx="20">
                  <c:v>812</c:v>
                </c:pt>
                <c:pt idx="21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C-4548-826D-86896D7AC9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199296"/>
        <c:axId val="746200608"/>
        <c:axId val="0"/>
      </c:bar3DChart>
      <c:catAx>
        <c:axId val="7461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200608"/>
        <c:crosses val="autoZero"/>
        <c:auto val="1"/>
        <c:lblAlgn val="ctr"/>
        <c:lblOffset val="100"/>
        <c:noMultiLvlLbl val="0"/>
      </c:catAx>
      <c:valAx>
        <c:axId val="746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1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1166433</xdr:colOff>
      <xdr:row>64</xdr:row>
      <xdr:rowOff>96458</xdr:rowOff>
    </xdr:from>
    <xdr:to>
      <xdr:col>27</xdr:col>
      <xdr:colOff>588818</xdr:colOff>
      <xdr:row>85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069CB0-A9AA-409C-BBD5-622791F72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1173237</xdr:colOff>
      <xdr:row>86</xdr:row>
      <xdr:rowOff>96457</xdr:rowOff>
    </xdr:from>
    <xdr:to>
      <xdr:col>27</xdr:col>
      <xdr:colOff>494769</xdr:colOff>
      <xdr:row>132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9361C3-F808-4622-BED2-63D341F84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1175883</xdr:colOff>
      <xdr:row>134</xdr:row>
      <xdr:rowOff>51858</xdr:rowOff>
    </xdr:from>
    <xdr:to>
      <xdr:col>26</xdr:col>
      <xdr:colOff>179918</xdr:colOff>
      <xdr:row>175</xdr:row>
      <xdr:rowOff>94494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B80A5E-97B2-4F4D-858A-7BBBC06B4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272142</xdr:colOff>
      <xdr:row>63</xdr:row>
      <xdr:rowOff>91923</xdr:rowOff>
    </xdr:from>
    <xdr:to>
      <xdr:col>9</xdr:col>
      <xdr:colOff>74082</xdr:colOff>
      <xdr:row>101</xdr:row>
      <xdr:rowOff>105832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C7921B-0EE8-468B-96D3-FDB012C03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584198</xdr:colOff>
      <xdr:row>1</xdr:row>
      <xdr:rowOff>38099</xdr:rowOff>
    </xdr:from>
    <xdr:to>
      <xdr:col>28</xdr:col>
      <xdr:colOff>315685</xdr:colOff>
      <xdr:row>30</xdr:row>
      <xdr:rowOff>97971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13511C-DC58-4E36-B719-68217BBB4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700014</xdr:colOff>
      <xdr:row>62</xdr:row>
      <xdr:rowOff>92680</xdr:rowOff>
    </xdr:from>
    <xdr:to>
      <xdr:col>23</xdr:col>
      <xdr:colOff>206377</xdr:colOff>
      <xdr:row>91</xdr:row>
      <xdr:rowOff>58208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8FE67-3FBD-409C-8829-19C981D99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621391</xdr:colOff>
      <xdr:row>93</xdr:row>
      <xdr:rowOff>69547</xdr:rowOff>
    </xdr:from>
    <xdr:to>
      <xdr:col>25</xdr:col>
      <xdr:colOff>367393</xdr:colOff>
      <xdr:row>121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2D83B3-DA40-423C-8857-887B397B9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108</xdr:row>
      <xdr:rowOff>40369</xdr:rowOff>
    </xdr:from>
    <xdr:to>
      <xdr:col>7</xdr:col>
      <xdr:colOff>94825</xdr:colOff>
      <xdr:row>141</xdr:row>
      <xdr:rowOff>85091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1DA5C9-5189-44BA-A11E-93AE75D1A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70515</xdr:colOff>
      <xdr:row>65</xdr:row>
      <xdr:rowOff>115026</xdr:rowOff>
    </xdr:from>
    <xdr:to>
      <xdr:col>9</xdr:col>
      <xdr:colOff>160020</xdr:colOff>
      <xdr:row>108</xdr:row>
      <xdr:rowOff>26035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2A212B-CB0E-47AB-92B3-0EF4EE4E1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137161</xdr:rowOff>
    </xdr:from>
    <xdr:to>
      <xdr:col>9</xdr:col>
      <xdr:colOff>838200</xdr:colOff>
      <xdr:row>34</xdr:row>
      <xdr:rowOff>129541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1CB54A2-5B1E-4E4B-B169-01E9811E6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37</xdr:row>
      <xdr:rowOff>22860</xdr:rowOff>
    </xdr:from>
    <xdr:to>
      <xdr:col>13</xdr:col>
      <xdr:colOff>167641</xdr:colOff>
      <xdr:row>66</xdr:row>
      <xdr:rowOff>133895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ECB3DFB-72DC-4A3B-AAC9-DE6048307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700014</xdr:colOff>
      <xdr:row>61</xdr:row>
      <xdr:rowOff>92680</xdr:rowOff>
    </xdr:from>
    <xdr:to>
      <xdr:col>23</xdr:col>
      <xdr:colOff>206377</xdr:colOff>
      <xdr:row>90</xdr:row>
      <xdr:rowOff>58208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226B51-E890-42D5-ABA5-B88B2DA80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621391</xdr:colOff>
      <xdr:row>92</xdr:row>
      <xdr:rowOff>69547</xdr:rowOff>
    </xdr:from>
    <xdr:to>
      <xdr:col>25</xdr:col>
      <xdr:colOff>367393</xdr:colOff>
      <xdr:row>120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274877-ED57-4746-8DF0-9F7C03B20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107</xdr:row>
      <xdr:rowOff>40369</xdr:rowOff>
    </xdr:from>
    <xdr:to>
      <xdr:col>7</xdr:col>
      <xdr:colOff>94825</xdr:colOff>
      <xdr:row>140</xdr:row>
      <xdr:rowOff>85091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B85EBC-7F70-4CE5-843B-678C7A90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70515</xdr:colOff>
      <xdr:row>64</xdr:row>
      <xdr:rowOff>115026</xdr:rowOff>
    </xdr:from>
    <xdr:to>
      <xdr:col>9</xdr:col>
      <xdr:colOff>160020</xdr:colOff>
      <xdr:row>107</xdr:row>
      <xdr:rowOff>26035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7FCC79-97C2-4713-95F3-AC0637124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843C-3957-4622-894E-7B9DAD9AB378}">
  <dimension ref="A1:R63"/>
  <sheetViews>
    <sheetView topLeftCell="A16" zoomScale="110" zoomScaleNormal="110" workbookViewId="0">
      <selection activeCell="C31" sqref="C31"/>
    </sheetView>
  </sheetViews>
  <sheetFormatPr defaultRowHeight="13.2" x14ac:dyDescent="0.25"/>
  <cols>
    <col min="1" max="1" width="53" style="1" customWidth="1"/>
    <col min="2" max="2" width="12.33203125" style="1" customWidth="1"/>
    <col min="3" max="3" width="22.44140625" style="1" customWidth="1"/>
    <col min="4" max="4" width="10.5546875" style="1" customWidth="1"/>
    <col min="5" max="5" width="22.88671875" style="1" customWidth="1"/>
    <col min="6" max="6" width="11.33203125" style="1" customWidth="1"/>
    <col min="7" max="7" width="23.33203125" style="1" customWidth="1"/>
    <col min="8" max="8" width="12.5546875" style="1" customWidth="1"/>
    <col min="9" max="9" width="22.88671875" style="1" customWidth="1"/>
    <col min="10" max="10" width="20" style="1" customWidth="1"/>
    <col min="11" max="256" width="8.6640625" style="1"/>
    <col min="257" max="257" width="56.109375" style="1" customWidth="1"/>
    <col min="258" max="258" width="12.33203125" style="1" customWidth="1"/>
    <col min="259" max="259" width="18.5546875" style="1" customWidth="1"/>
    <col min="260" max="260" width="8.6640625" style="1"/>
    <col min="261" max="261" width="18.6640625" style="1" customWidth="1"/>
    <col min="262" max="262" width="8.6640625" style="1"/>
    <col min="263" max="263" width="18.88671875" style="1" customWidth="1"/>
    <col min="264" max="512" width="8.6640625" style="1"/>
    <col min="513" max="513" width="56.109375" style="1" customWidth="1"/>
    <col min="514" max="514" width="12.33203125" style="1" customWidth="1"/>
    <col min="515" max="515" width="18.5546875" style="1" customWidth="1"/>
    <col min="516" max="516" width="8.6640625" style="1"/>
    <col min="517" max="517" width="18.6640625" style="1" customWidth="1"/>
    <col min="518" max="518" width="8.6640625" style="1"/>
    <col min="519" max="519" width="18.88671875" style="1" customWidth="1"/>
    <col min="520" max="768" width="8.6640625" style="1"/>
    <col min="769" max="769" width="56.109375" style="1" customWidth="1"/>
    <col min="770" max="770" width="12.33203125" style="1" customWidth="1"/>
    <col min="771" max="771" width="18.5546875" style="1" customWidth="1"/>
    <col min="772" max="772" width="8.6640625" style="1"/>
    <col min="773" max="773" width="18.6640625" style="1" customWidth="1"/>
    <col min="774" max="774" width="8.6640625" style="1"/>
    <col min="775" max="775" width="18.88671875" style="1" customWidth="1"/>
    <col min="776" max="1024" width="8.6640625" style="1"/>
    <col min="1025" max="1025" width="56.109375" style="1" customWidth="1"/>
    <col min="1026" max="1026" width="12.33203125" style="1" customWidth="1"/>
    <col min="1027" max="1027" width="18.5546875" style="1" customWidth="1"/>
    <col min="1028" max="1028" width="8.6640625" style="1"/>
    <col min="1029" max="1029" width="18.6640625" style="1" customWidth="1"/>
    <col min="1030" max="1030" width="8.6640625" style="1"/>
    <col min="1031" max="1031" width="18.88671875" style="1" customWidth="1"/>
    <col min="1032" max="1280" width="8.6640625" style="1"/>
    <col min="1281" max="1281" width="56.109375" style="1" customWidth="1"/>
    <col min="1282" max="1282" width="12.33203125" style="1" customWidth="1"/>
    <col min="1283" max="1283" width="18.5546875" style="1" customWidth="1"/>
    <col min="1284" max="1284" width="8.6640625" style="1"/>
    <col min="1285" max="1285" width="18.6640625" style="1" customWidth="1"/>
    <col min="1286" max="1286" width="8.6640625" style="1"/>
    <col min="1287" max="1287" width="18.88671875" style="1" customWidth="1"/>
    <col min="1288" max="1536" width="8.6640625" style="1"/>
    <col min="1537" max="1537" width="56.109375" style="1" customWidth="1"/>
    <col min="1538" max="1538" width="12.33203125" style="1" customWidth="1"/>
    <col min="1539" max="1539" width="18.5546875" style="1" customWidth="1"/>
    <col min="1540" max="1540" width="8.6640625" style="1"/>
    <col min="1541" max="1541" width="18.6640625" style="1" customWidth="1"/>
    <col min="1542" max="1542" width="8.6640625" style="1"/>
    <col min="1543" max="1543" width="18.88671875" style="1" customWidth="1"/>
    <col min="1544" max="1792" width="8.6640625" style="1"/>
    <col min="1793" max="1793" width="56.109375" style="1" customWidth="1"/>
    <col min="1794" max="1794" width="12.33203125" style="1" customWidth="1"/>
    <col min="1795" max="1795" width="18.5546875" style="1" customWidth="1"/>
    <col min="1796" max="1796" width="8.6640625" style="1"/>
    <col min="1797" max="1797" width="18.6640625" style="1" customWidth="1"/>
    <col min="1798" max="1798" width="8.6640625" style="1"/>
    <col min="1799" max="1799" width="18.88671875" style="1" customWidth="1"/>
    <col min="1800" max="2048" width="8.6640625" style="1"/>
    <col min="2049" max="2049" width="56.109375" style="1" customWidth="1"/>
    <col min="2050" max="2050" width="12.33203125" style="1" customWidth="1"/>
    <col min="2051" max="2051" width="18.5546875" style="1" customWidth="1"/>
    <col min="2052" max="2052" width="8.6640625" style="1"/>
    <col min="2053" max="2053" width="18.6640625" style="1" customWidth="1"/>
    <col min="2054" max="2054" width="8.6640625" style="1"/>
    <col min="2055" max="2055" width="18.88671875" style="1" customWidth="1"/>
    <col min="2056" max="2304" width="8.6640625" style="1"/>
    <col min="2305" max="2305" width="56.109375" style="1" customWidth="1"/>
    <col min="2306" max="2306" width="12.33203125" style="1" customWidth="1"/>
    <col min="2307" max="2307" width="18.5546875" style="1" customWidth="1"/>
    <col min="2308" max="2308" width="8.6640625" style="1"/>
    <col min="2309" max="2309" width="18.6640625" style="1" customWidth="1"/>
    <col min="2310" max="2310" width="8.6640625" style="1"/>
    <col min="2311" max="2311" width="18.88671875" style="1" customWidth="1"/>
    <col min="2312" max="2560" width="8.6640625" style="1"/>
    <col min="2561" max="2561" width="56.109375" style="1" customWidth="1"/>
    <col min="2562" max="2562" width="12.33203125" style="1" customWidth="1"/>
    <col min="2563" max="2563" width="18.5546875" style="1" customWidth="1"/>
    <col min="2564" max="2564" width="8.6640625" style="1"/>
    <col min="2565" max="2565" width="18.6640625" style="1" customWidth="1"/>
    <col min="2566" max="2566" width="8.6640625" style="1"/>
    <col min="2567" max="2567" width="18.88671875" style="1" customWidth="1"/>
    <col min="2568" max="2816" width="8.6640625" style="1"/>
    <col min="2817" max="2817" width="56.109375" style="1" customWidth="1"/>
    <col min="2818" max="2818" width="12.33203125" style="1" customWidth="1"/>
    <col min="2819" max="2819" width="18.5546875" style="1" customWidth="1"/>
    <col min="2820" max="2820" width="8.6640625" style="1"/>
    <col min="2821" max="2821" width="18.6640625" style="1" customWidth="1"/>
    <col min="2822" max="2822" width="8.6640625" style="1"/>
    <col min="2823" max="2823" width="18.88671875" style="1" customWidth="1"/>
    <col min="2824" max="3072" width="8.6640625" style="1"/>
    <col min="3073" max="3073" width="56.109375" style="1" customWidth="1"/>
    <col min="3074" max="3074" width="12.33203125" style="1" customWidth="1"/>
    <col min="3075" max="3075" width="18.5546875" style="1" customWidth="1"/>
    <col min="3076" max="3076" width="8.6640625" style="1"/>
    <col min="3077" max="3077" width="18.6640625" style="1" customWidth="1"/>
    <col min="3078" max="3078" width="8.6640625" style="1"/>
    <col min="3079" max="3079" width="18.88671875" style="1" customWidth="1"/>
    <col min="3080" max="3328" width="8.6640625" style="1"/>
    <col min="3329" max="3329" width="56.109375" style="1" customWidth="1"/>
    <col min="3330" max="3330" width="12.33203125" style="1" customWidth="1"/>
    <col min="3331" max="3331" width="18.5546875" style="1" customWidth="1"/>
    <col min="3332" max="3332" width="8.6640625" style="1"/>
    <col min="3333" max="3333" width="18.6640625" style="1" customWidth="1"/>
    <col min="3334" max="3334" width="8.6640625" style="1"/>
    <col min="3335" max="3335" width="18.88671875" style="1" customWidth="1"/>
    <col min="3336" max="3584" width="8.6640625" style="1"/>
    <col min="3585" max="3585" width="56.109375" style="1" customWidth="1"/>
    <col min="3586" max="3586" width="12.33203125" style="1" customWidth="1"/>
    <col min="3587" max="3587" width="18.5546875" style="1" customWidth="1"/>
    <col min="3588" max="3588" width="8.6640625" style="1"/>
    <col min="3589" max="3589" width="18.6640625" style="1" customWidth="1"/>
    <col min="3590" max="3590" width="8.6640625" style="1"/>
    <col min="3591" max="3591" width="18.88671875" style="1" customWidth="1"/>
    <col min="3592" max="3840" width="8.6640625" style="1"/>
    <col min="3841" max="3841" width="56.109375" style="1" customWidth="1"/>
    <col min="3842" max="3842" width="12.33203125" style="1" customWidth="1"/>
    <col min="3843" max="3843" width="18.5546875" style="1" customWidth="1"/>
    <col min="3844" max="3844" width="8.6640625" style="1"/>
    <col min="3845" max="3845" width="18.6640625" style="1" customWidth="1"/>
    <col min="3846" max="3846" width="8.6640625" style="1"/>
    <col min="3847" max="3847" width="18.88671875" style="1" customWidth="1"/>
    <col min="3848" max="4096" width="8.6640625" style="1"/>
    <col min="4097" max="4097" width="56.109375" style="1" customWidth="1"/>
    <col min="4098" max="4098" width="12.33203125" style="1" customWidth="1"/>
    <col min="4099" max="4099" width="18.5546875" style="1" customWidth="1"/>
    <col min="4100" max="4100" width="8.6640625" style="1"/>
    <col min="4101" max="4101" width="18.6640625" style="1" customWidth="1"/>
    <col min="4102" max="4102" width="8.6640625" style="1"/>
    <col min="4103" max="4103" width="18.88671875" style="1" customWidth="1"/>
    <col min="4104" max="4352" width="8.6640625" style="1"/>
    <col min="4353" max="4353" width="56.109375" style="1" customWidth="1"/>
    <col min="4354" max="4354" width="12.33203125" style="1" customWidth="1"/>
    <col min="4355" max="4355" width="18.5546875" style="1" customWidth="1"/>
    <col min="4356" max="4356" width="8.6640625" style="1"/>
    <col min="4357" max="4357" width="18.6640625" style="1" customWidth="1"/>
    <col min="4358" max="4358" width="8.6640625" style="1"/>
    <col min="4359" max="4359" width="18.88671875" style="1" customWidth="1"/>
    <col min="4360" max="4608" width="8.6640625" style="1"/>
    <col min="4609" max="4609" width="56.109375" style="1" customWidth="1"/>
    <col min="4610" max="4610" width="12.33203125" style="1" customWidth="1"/>
    <col min="4611" max="4611" width="18.5546875" style="1" customWidth="1"/>
    <col min="4612" max="4612" width="8.6640625" style="1"/>
    <col min="4613" max="4613" width="18.6640625" style="1" customWidth="1"/>
    <col min="4614" max="4614" width="8.6640625" style="1"/>
    <col min="4615" max="4615" width="18.88671875" style="1" customWidth="1"/>
    <col min="4616" max="4864" width="8.6640625" style="1"/>
    <col min="4865" max="4865" width="56.109375" style="1" customWidth="1"/>
    <col min="4866" max="4866" width="12.33203125" style="1" customWidth="1"/>
    <col min="4867" max="4867" width="18.5546875" style="1" customWidth="1"/>
    <col min="4868" max="4868" width="8.6640625" style="1"/>
    <col min="4869" max="4869" width="18.6640625" style="1" customWidth="1"/>
    <col min="4870" max="4870" width="8.6640625" style="1"/>
    <col min="4871" max="4871" width="18.88671875" style="1" customWidth="1"/>
    <col min="4872" max="5120" width="8.6640625" style="1"/>
    <col min="5121" max="5121" width="56.109375" style="1" customWidth="1"/>
    <col min="5122" max="5122" width="12.33203125" style="1" customWidth="1"/>
    <col min="5123" max="5123" width="18.5546875" style="1" customWidth="1"/>
    <col min="5124" max="5124" width="8.6640625" style="1"/>
    <col min="5125" max="5125" width="18.6640625" style="1" customWidth="1"/>
    <col min="5126" max="5126" width="8.6640625" style="1"/>
    <col min="5127" max="5127" width="18.88671875" style="1" customWidth="1"/>
    <col min="5128" max="5376" width="8.6640625" style="1"/>
    <col min="5377" max="5377" width="56.109375" style="1" customWidth="1"/>
    <col min="5378" max="5378" width="12.33203125" style="1" customWidth="1"/>
    <col min="5379" max="5379" width="18.5546875" style="1" customWidth="1"/>
    <col min="5380" max="5380" width="8.6640625" style="1"/>
    <col min="5381" max="5381" width="18.6640625" style="1" customWidth="1"/>
    <col min="5382" max="5382" width="8.6640625" style="1"/>
    <col min="5383" max="5383" width="18.88671875" style="1" customWidth="1"/>
    <col min="5384" max="5632" width="8.6640625" style="1"/>
    <col min="5633" max="5633" width="56.109375" style="1" customWidth="1"/>
    <col min="5634" max="5634" width="12.33203125" style="1" customWidth="1"/>
    <col min="5635" max="5635" width="18.5546875" style="1" customWidth="1"/>
    <col min="5636" max="5636" width="8.6640625" style="1"/>
    <col min="5637" max="5637" width="18.6640625" style="1" customWidth="1"/>
    <col min="5638" max="5638" width="8.6640625" style="1"/>
    <col min="5639" max="5639" width="18.88671875" style="1" customWidth="1"/>
    <col min="5640" max="5888" width="8.6640625" style="1"/>
    <col min="5889" max="5889" width="56.109375" style="1" customWidth="1"/>
    <col min="5890" max="5890" width="12.33203125" style="1" customWidth="1"/>
    <col min="5891" max="5891" width="18.5546875" style="1" customWidth="1"/>
    <col min="5892" max="5892" width="8.6640625" style="1"/>
    <col min="5893" max="5893" width="18.6640625" style="1" customWidth="1"/>
    <col min="5894" max="5894" width="8.6640625" style="1"/>
    <col min="5895" max="5895" width="18.88671875" style="1" customWidth="1"/>
    <col min="5896" max="6144" width="8.6640625" style="1"/>
    <col min="6145" max="6145" width="56.109375" style="1" customWidth="1"/>
    <col min="6146" max="6146" width="12.33203125" style="1" customWidth="1"/>
    <col min="6147" max="6147" width="18.5546875" style="1" customWidth="1"/>
    <col min="6148" max="6148" width="8.6640625" style="1"/>
    <col min="6149" max="6149" width="18.6640625" style="1" customWidth="1"/>
    <col min="6150" max="6150" width="8.6640625" style="1"/>
    <col min="6151" max="6151" width="18.88671875" style="1" customWidth="1"/>
    <col min="6152" max="6400" width="8.6640625" style="1"/>
    <col min="6401" max="6401" width="56.109375" style="1" customWidth="1"/>
    <col min="6402" max="6402" width="12.33203125" style="1" customWidth="1"/>
    <col min="6403" max="6403" width="18.5546875" style="1" customWidth="1"/>
    <col min="6404" max="6404" width="8.6640625" style="1"/>
    <col min="6405" max="6405" width="18.6640625" style="1" customWidth="1"/>
    <col min="6406" max="6406" width="8.6640625" style="1"/>
    <col min="6407" max="6407" width="18.88671875" style="1" customWidth="1"/>
    <col min="6408" max="6656" width="8.6640625" style="1"/>
    <col min="6657" max="6657" width="56.109375" style="1" customWidth="1"/>
    <col min="6658" max="6658" width="12.33203125" style="1" customWidth="1"/>
    <col min="6659" max="6659" width="18.5546875" style="1" customWidth="1"/>
    <col min="6660" max="6660" width="8.6640625" style="1"/>
    <col min="6661" max="6661" width="18.6640625" style="1" customWidth="1"/>
    <col min="6662" max="6662" width="8.6640625" style="1"/>
    <col min="6663" max="6663" width="18.88671875" style="1" customWidth="1"/>
    <col min="6664" max="6912" width="8.6640625" style="1"/>
    <col min="6913" max="6913" width="56.109375" style="1" customWidth="1"/>
    <col min="6914" max="6914" width="12.33203125" style="1" customWidth="1"/>
    <col min="6915" max="6915" width="18.5546875" style="1" customWidth="1"/>
    <col min="6916" max="6916" width="8.6640625" style="1"/>
    <col min="6917" max="6917" width="18.6640625" style="1" customWidth="1"/>
    <col min="6918" max="6918" width="8.6640625" style="1"/>
    <col min="6919" max="6919" width="18.88671875" style="1" customWidth="1"/>
    <col min="6920" max="7168" width="8.6640625" style="1"/>
    <col min="7169" max="7169" width="56.109375" style="1" customWidth="1"/>
    <col min="7170" max="7170" width="12.33203125" style="1" customWidth="1"/>
    <col min="7171" max="7171" width="18.5546875" style="1" customWidth="1"/>
    <col min="7172" max="7172" width="8.6640625" style="1"/>
    <col min="7173" max="7173" width="18.6640625" style="1" customWidth="1"/>
    <col min="7174" max="7174" width="8.6640625" style="1"/>
    <col min="7175" max="7175" width="18.88671875" style="1" customWidth="1"/>
    <col min="7176" max="7424" width="8.6640625" style="1"/>
    <col min="7425" max="7425" width="56.109375" style="1" customWidth="1"/>
    <col min="7426" max="7426" width="12.33203125" style="1" customWidth="1"/>
    <col min="7427" max="7427" width="18.5546875" style="1" customWidth="1"/>
    <col min="7428" max="7428" width="8.6640625" style="1"/>
    <col min="7429" max="7429" width="18.6640625" style="1" customWidth="1"/>
    <col min="7430" max="7430" width="8.6640625" style="1"/>
    <col min="7431" max="7431" width="18.88671875" style="1" customWidth="1"/>
    <col min="7432" max="7680" width="8.6640625" style="1"/>
    <col min="7681" max="7681" width="56.109375" style="1" customWidth="1"/>
    <col min="7682" max="7682" width="12.33203125" style="1" customWidth="1"/>
    <col min="7683" max="7683" width="18.5546875" style="1" customWidth="1"/>
    <col min="7684" max="7684" width="8.6640625" style="1"/>
    <col min="7685" max="7685" width="18.6640625" style="1" customWidth="1"/>
    <col min="7686" max="7686" width="8.6640625" style="1"/>
    <col min="7687" max="7687" width="18.88671875" style="1" customWidth="1"/>
    <col min="7688" max="7936" width="8.6640625" style="1"/>
    <col min="7937" max="7937" width="56.109375" style="1" customWidth="1"/>
    <col min="7938" max="7938" width="12.33203125" style="1" customWidth="1"/>
    <col min="7939" max="7939" width="18.5546875" style="1" customWidth="1"/>
    <col min="7940" max="7940" width="8.6640625" style="1"/>
    <col min="7941" max="7941" width="18.6640625" style="1" customWidth="1"/>
    <col min="7942" max="7942" width="8.6640625" style="1"/>
    <col min="7943" max="7943" width="18.88671875" style="1" customWidth="1"/>
    <col min="7944" max="8192" width="8.6640625" style="1"/>
    <col min="8193" max="8193" width="56.109375" style="1" customWidth="1"/>
    <col min="8194" max="8194" width="12.33203125" style="1" customWidth="1"/>
    <col min="8195" max="8195" width="18.5546875" style="1" customWidth="1"/>
    <col min="8196" max="8196" width="8.6640625" style="1"/>
    <col min="8197" max="8197" width="18.6640625" style="1" customWidth="1"/>
    <col min="8198" max="8198" width="8.6640625" style="1"/>
    <col min="8199" max="8199" width="18.88671875" style="1" customWidth="1"/>
    <col min="8200" max="8448" width="8.6640625" style="1"/>
    <col min="8449" max="8449" width="56.109375" style="1" customWidth="1"/>
    <col min="8450" max="8450" width="12.33203125" style="1" customWidth="1"/>
    <col min="8451" max="8451" width="18.5546875" style="1" customWidth="1"/>
    <col min="8452" max="8452" width="8.6640625" style="1"/>
    <col min="8453" max="8453" width="18.6640625" style="1" customWidth="1"/>
    <col min="8454" max="8454" width="8.6640625" style="1"/>
    <col min="8455" max="8455" width="18.88671875" style="1" customWidth="1"/>
    <col min="8456" max="8704" width="8.6640625" style="1"/>
    <col min="8705" max="8705" width="56.109375" style="1" customWidth="1"/>
    <col min="8706" max="8706" width="12.33203125" style="1" customWidth="1"/>
    <col min="8707" max="8707" width="18.5546875" style="1" customWidth="1"/>
    <col min="8708" max="8708" width="8.6640625" style="1"/>
    <col min="8709" max="8709" width="18.6640625" style="1" customWidth="1"/>
    <col min="8710" max="8710" width="8.6640625" style="1"/>
    <col min="8711" max="8711" width="18.88671875" style="1" customWidth="1"/>
    <col min="8712" max="8960" width="8.6640625" style="1"/>
    <col min="8961" max="8961" width="56.109375" style="1" customWidth="1"/>
    <col min="8962" max="8962" width="12.33203125" style="1" customWidth="1"/>
    <col min="8963" max="8963" width="18.5546875" style="1" customWidth="1"/>
    <col min="8964" max="8964" width="8.6640625" style="1"/>
    <col min="8965" max="8965" width="18.6640625" style="1" customWidth="1"/>
    <col min="8966" max="8966" width="8.6640625" style="1"/>
    <col min="8967" max="8967" width="18.88671875" style="1" customWidth="1"/>
    <col min="8968" max="9216" width="8.6640625" style="1"/>
    <col min="9217" max="9217" width="56.109375" style="1" customWidth="1"/>
    <col min="9218" max="9218" width="12.33203125" style="1" customWidth="1"/>
    <col min="9219" max="9219" width="18.5546875" style="1" customWidth="1"/>
    <col min="9220" max="9220" width="8.6640625" style="1"/>
    <col min="9221" max="9221" width="18.6640625" style="1" customWidth="1"/>
    <col min="9222" max="9222" width="8.6640625" style="1"/>
    <col min="9223" max="9223" width="18.88671875" style="1" customWidth="1"/>
    <col min="9224" max="9472" width="8.6640625" style="1"/>
    <col min="9473" max="9473" width="56.109375" style="1" customWidth="1"/>
    <col min="9474" max="9474" width="12.33203125" style="1" customWidth="1"/>
    <col min="9475" max="9475" width="18.5546875" style="1" customWidth="1"/>
    <col min="9476" max="9476" width="8.6640625" style="1"/>
    <col min="9477" max="9477" width="18.6640625" style="1" customWidth="1"/>
    <col min="9478" max="9478" width="8.6640625" style="1"/>
    <col min="9479" max="9479" width="18.88671875" style="1" customWidth="1"/>
    <col min="9480" max="9728" width="8.6640625" style="1"/>
    <col min="9729" max="9729" width="56.109375" style="1" customWidth="1"/>
    <col min="9730" max="9730" width="12.33203125" style="1" customWidth="1"/>
    <col min="9731" max="9731" width="18.5546875" style="1" customWidth="1"/>
    <col min="9732" max="9732" width="8.6640625" style="1"/>
    <col min="9733" max="9733" width="18.6640625" style="1" customWidth="1"/>
    <col min="9734" max="9734" width="8.6640625" style="1"/>
    <col min="9735" max="9735" width="18.88671875" style="1" customWidth="1"/>
    <col min="9736" max="9984" width="8.6640625" style="1"/>
    <col min="9985" max="9985" width="56.109375" style="1" customWidth="1"/>
    <col min="9986" max="9986" width="12.33203125" style="1" customWidth="1"/>
    <col min="9987" max="9987" width="18.5546875" style="1" customWidth="1"/>
    <col min="9988" max="9988" width="8.6640625" style="1"/>
    <col min="9989" max="9989" width="18.6640625" style="1" customWidth="1"/>
    <col min="9990" max="9990" width="8.6640625" style="1"/>
    <col min="9991" max="9991" width="18.88671875" style="1" customWidth="1"/>
    <col min="9992" max="10240" width="8.6640625" style="1"/>
    <col min="10241" max="10241" width="56.109375" style="1" customWidth="1"/>
    <col min="10242" max="10242" width="12.33203125" style="1" customWidth="1"/>
    <col min="10243" max="10243" width="18.5546875" style="1" customWidth="1"/>
    <col min="10244" max="10244" width="8.6640625" style="1"/>
    <col min="10245" max="10245" width="18.6640625" style="1" customWidth="1"/>
    <col min="10246" max="10246" width="8.6640625" style="1"/>
    <col min="10247" max="10247" width="18.88671875" style="1" customWidth="1"/>
    <col min="10248" max="10496" width="8.6640625" style="1"/>
    <col min="10497" max="10497" width="56.109375" style="1" customWidth="1"/>
    <col min="10498" max="10498" width="12.33203125" style="1" customWidth="1"/>
    <col min="10499" max="10499" width="18.5546875" style="1" customWidth="1"/>
    <col min="10500" max="10500" width="8.6640625" style="1"/>
    <col min="10501" max="10501" width="18.6640625" style="1" customWidth="1"/>
    <col min="10502" max="10502" width="8.6640625" style="1"/>
    <col min="10503" max="10503" width="18.88671875" style="1" customWidth="1"/>
    <col min="10504" max="10752" width="8.6640625" style="1"/>
    <col min="10753" max="10753" width="56.109375" style="1" customWidth="1"/>
    <col min="10754" max="10754" width="12.33203125" style="1" customWidth="1"/>
    <col min="10755" max="10755" width="18.5546875" style="1" customWidth="1"/>
    <col min="10756" max="10756" width="8.6640625" style="1"/>
    <col min="10757" max="10757" width="18.6640625" style="1" customWidth="1"/>
    <col min="10758" max="10758" width="8.6640625" style="1"/>
    <col min="10759" max="10759" width="18.88671875" style="1" customWidth="1"/>
    <col min="10760" max="11008" width="8.6640625" style="1"/>
    <col min="11009" max="11009" width="56.109375" style="1" customWidth="1"/>
    <col min="11010" max="11010" width="12.33203125" style="1" customWidth="1"/>
    <col min="11011" max="11011" width="18.5546875" style="1" customWidth="1"/>
    <col min="11012" max="11012" width="8.6640625" style="1"/>
    <col min="11013" max="11013" width="18.6640625" style="1" customWidth="1"/>
    <col min="11014" max="11014" width="8.6640625" style="1"/>
    <col min="11015" max="11015" width="18.88671875" style="1" customWidth="1"/>
    <col min="11016" max="11264" width="8.6640625" style="1"/>
    <col min="11265" max="11265" width="56.109375" style="1" customWidth="1"/>
    <col min="11266" max="11266" width="12.33203125" style="1" customWidth="1"/>
    <col min="11267" max="11267" width="18.5546875" style="1" customWidth="1"/>
    <col min="11268" max="11268" width="8.6640625" style="1"/>
    <col min="11269" max="11269" width="18.6640625" style="1" customWidth="1"/>
    <col min="11270" max="11270" width="8.6640625" style="1"/>
    <col min="11271" max="11271" width="18.88671875" style="1" customWidth="1"/>
    <col min="11272" max="11520" width="8.6640625" style="1"/>
    <col min="11521" max="11521" width="56.109375" style="1" customWidth="1"/>
    <col min="11522" max="11522" width="12.33203125" style="1" customWidth="1"/>
    <col min="11523" max="11523" width="18.5546875" style="1" customWidth="1"/>
    <col min="11524" max="11524" width="8.6640625" style="1"/>
    <col min="11525" max="11525" width="18.6640625" style="1" customWidth="1"/>
    <col min="11526" max="11526" width="8.6640625" style="1"/>
    <col min="11527" max="11527" width="18.88671875" style="1" customWidth="1"/>
    <col min="11528" max="11776" width="8.6640625" style="1"/>
    <col min="11777" max="11777" width="56.109375" style="1" customWidth="1"/>
    <col min="11778" max="11778" width="12.33203125" style="1" customWidth="1"/>
    <col min="11779" max="11779" width="18.5546875" style="1" customWidth="1"/>
    <col min="11780" max="11780" width="8.6640625" style="1"/>
    <col min="11781" max="11781" width="18.6640625" style="1" customWidth="1"/>
    <col min="11782" max="11782" width="8.6640625" style="1"/>
    <col min="11783" max="11783" width="18.88671875" style="1" customWidth="1"/>
    <col min="11784" max="12032" width="8.6640625" style="1"/>
    <col min="12033" max="12033" width="56.109375" style="1" customWidth="1"/>
    <col min="12034" max="12034" width="12.33203125" style="1" customWidth="1"/>
    <col min="12035" max="12035" width="18.5546875" style="1" customWidth="1"/>
    <col min="12036" max="12036" width="8.6640625" style="1"/>
    <col min="12037" max="12037" width="18.6640625" style="1" customWidth="1"/>
    <col min="12038" max="12038" width="8.6640625" style="1"/>
    <col min="12039" max="12039" width="18.88671875" style="1" customWidth="1"/>
    <col min="12040" max="12288" width="8.6640625" style="1"/>
    <col min="12289" max="12289" width="56.109375" style="1" customWidth="1"/>
    <col min="12290" max="12290" width="12.33203125" style="1" customWidth="1"/>
    <col min="12291" max="12291" width="18.5546875" style="1" customWidth="1"/>
    <col min="12292" max="12292" width="8.6640625" style="1"/>
    <col min="12293" max="12293" width="18.6640625" style="1" customWidth="1"/>
    <col min="12294" max="12294" width="8.6640625" style="1"/>
    <col min="12295" max="12295" width="18.88671875" style="1" customWidth="1"/>
    <col min="12296" max="12544" width="8.6640625" style="1"/>
    <col min="12545" max="12545" width="56.109375" style="1" customWidth="1"/>
    <col min="12546" max="12546" width="12.33203125" style="1" customWidth="1"/>
    <col min="12547" max="12547" width="18.5546875" style="1" customWidth="1"/>
    <col min="12548" max="12548" width="8.6640625" style="1"/>
    <col min="12549" max="12549" width="18.6640625" style="1" customWidth="1"/>
    <col min="12550" max="12550" width="8.6640625" style="1"/>
    <col min="12551" max="12551" width="18.88671875" style="1" customWidth="1"/>
    <col min="12552" max="12800" width="8.6640625" style="1"/>
    <col min="12801" max="12801" width="56.109375" style="1" customWidth="1"/>
    <col min="12802" max="12802" width="12.33203125" style="1" customWidth="1"/>
    <col min="12803" max="12803" width="18.5546875" style="1" customWidth="1"/>
    <col min="12804" max="12804" width="8.6640625" style="1"/>
    <col min="12805" max="12805" width="18.6640625" style="1" customWidth="1"/>
    <col min="12806" max="12806" width="8.6640625" style="1"/>
    <col min="12807" max="12807" width="18.88671875" style="1" customWidth="1"/>
    <col min="12808" max="13056" width="8.6640625" style="1"/>
    <col min="13057" max="13057" width="56.109375" style="1" customWidth="1"/>
    <col min="13058" max="13058" width="12.33203125" style="1" customWidth="1"/>
    <col min="13059" max="13059" width="18.5546875" style="1" customWidth="1"/>
    <col min="13060" max="13060" width="8.6640625" style="1"/>
    <col min="13061" max="13061" width="18.6640625" style="1" customWidth="1"/>
    <col min="13062" max="13062" width="8.6640625" style="1"/>
    <col min="13063" max="13063" width="18.88671875" style="1" customWidth="1"/>
    <col min="13064" max="13312" width="8.6640625" style="1"/>
    <col min="13313" max="13313" width="56.109375" style="1" customWidth="1"/>
    <col min="13314" max="13314" width="12.33203125" style="1" customWidth="1"/>
    <col min="13315" max="13315" width="18.5546875" style="1" customWidth="1"/>
    <col min="13316" max="13316" width="8.6640625" style="1"/>
    <col min="13317" max="13317" width="18.6640625" style="1" customWidth="1"/>
    <col min="13318" max="13318" width="8.6640625" style="1"/>
    <col min="13319" max="13319" width="18.88671875" style="1" customWidth="1"/>
    <col min="13320" max="13568" width="8.6640625" style="1"/>
    <col min="13569" max="13569" width="56.109375" style="1" customWidth="1"/>
    <col min="13570" max="13570" width="12.33203125" style="1" customWidth="1"/>
    <col min="13571" max="13571" width="18.5546875" style="1" customWidth="1"/>
    <col min="13572" max="13572" width="8.6640625" style="1"/>
    <col min="13573" max="13573" width="18.6640625" style="1" customWidth="1"/>
    <col min="13574" max="13574" width="8.6640625" style="1"/>
    <col min="13575" max="13575" width="18.88671875" style="1" customWidth="1"/>
    <col min="13576" max="13824" width="8.6640625" style="1"/>
    <col min="13825" max="13825" width="56.109375" style="1" customWidth="1"/>
    <col min="13826" max="13826" width="12.33203125" style="1" customWidth="1"/>
    <col min="13827" max="13827" width="18.5546875" style="1" customWidth="1"/>
    <col min="13828" max="13828" width="8.6640625" style="1"/>
    <col min="13829" max="13829" width="18.6640625" style="1" customWidth="1"/>
    <col min="13830" max="13830" width="8.6640625" style="1"/>
    <col min="13831" max="13831" width="18.88671875" style="1" customWidth="1"/>
    <col min="13832" max="14080" width="8.6640625" style="1"/>
    <col min="14081" max="14081" width="56.109375" style="1" customWidth="1"/>
    <col min="14082" max="14082" width="12.33203125" style="1" customWidth="1"/>
    <col min="14083" max="14083" width="18.5546875" style="1" customWidth="1"/>
    <col min="14084" max="14084" width="8.6640625" style="1"/>
    <col min="14085" max="14085" width="18.6640625" style="1" customWidth="1"/>
    <col min="14086" max="14086" width="8.6640625" style="1"/>
    <col min="14087" max="14087" width="18.88671875" style="1" customWidth="1"/>
    <col min="14088" max="14336" width="8.6640625" style="1"/>
    <col min="14337" max="14337" width="56.109375" style="1" customWidth="1"/>
    <col min="14338" max="14338" width="12.33203125" style="1" customWidth="1"/>
    <col min="14339" max="14339" width="18.5546875" style="1" customWidth="1"/>
    <col min="14340" max="14340" width="8.6640625" style="1"/>
    <col min="14341" max="14341" width="18.6640625" style="1" customWidth="1"/>
    <col min="14342" max="14342" width="8.6640625" style="1"/>
    <col min="14343" max="14343" width="18.88671875" style="1" customWidth="1"/>
    <col min="14344" max="14592" width="8.6640625" style="1"/>
    <col min="14593" max="14593" width="56.109375" style="1" customWidth="1"/>
    <col min="14594" max="14594" width="12.33203125" style="1" customWidth="1"/>
    <col min="14595" max="14595" width="18.5546875" style="1" customWidth="1"/>
    <col min="14596" max="14596" width="8.6640625" style="1"/>
    <col min="14597" max="14597" width="18.6640625" style="1" customWidth="1"/>
    <col min="14598" max="14598" width="8.6640625" style="1"/>
    <col min="14599" max="14599" width="18.88671875" style="1" customWidth="1"/>
    <col min="14600" max="14848" width="8.6640625" style="1"/>
    <col min="14849" max="14849" width="56.109375" style="1" customWidth="1"/>
    <col min="14850" max="14850" width="12.33203125" style="1" customWidth="1"/>
    <col min="14851" max="14851" width="18.5546875" style="1" customWidth="1"/>
    <col min="14852" max="14852" width="8.6640625" style="1"/>
    <col min="14853" max="14853" width="18.6640625" style="1" customWidth="1"/>
    <col min="14854" max="14854" width="8.6640625" style="1"/>
    <col min="14855" max="14855" width="18.88671875" style="1" customWidth="1"/>
    <col min="14856" max="15104" width="8.6640625" style="1"/>
    <col min="15105" max="15105" width="56.109375" style="1" customWidth="1"/>
    <col min="15106" max="15106" width="12.33203125" style="1" customWidth="1"/>
    <col min="15107" max="15107" width="18.5546875" style="1" customWidth="1"/>
    <col min="15108" max="15108" width="8.6640625" style="1"/>
    <col min="15109" max="15109" width="18.6640625" style="1" customWidth="1"/>
    <col min="15110" max="15110" width="8.6640625" style="1"/>
    <col min="15111" max="15111" width="18.88671875" style="1" customWidth="1"/>
    <col min="15112" max="15360" width="8.6640625" style="1"/>
    <col min="15361" max="15361" width="56.109375" style="1" customWidth="1"/>
    <col min="15362" max="15362" width="12.33203125" style="1" customWidth="1"/>
    <col min="15363" max="15363" width="18.5546875" style="1" customWidth="1"/>
    <col min="15364" max="15364" width="8.6640625" style="1"/>
    <col min="15365" max="15365" width="18.6640625" style="1" customWidth="1"/>
    <col min="15366" max="15366" width="8.6640625" style="1"/>
    <col min="15367" max="15367" width="18.88671875" style="1" customWidth="1"/>
    <col min="15368" max="15616" width="8.6640625" style="1"/>
    <col min="15617" max="15617" width="56.109375" style="1" customWidth="1"/>
    <col min="15618" max="15618" width="12.33203125" style="1" customWidth="1"/>
    <col min="15619" max="15619" width="18.5546875" style="1" customWidth="1"/>
    <col min="15620" max="15620" width="8.6640625" style="1"/>
    <col min="15621" max="15621" width="18.6640625" style="1" customWidth="1"/>
    <col min="15622" max="15622" width="8.6640625" style="1"/>
    <col min="15623" max="15623" width="18.88671875" style="1" customWidth="1"/>
    <col min="15624" max="15872" width="8.6640625" style="1"/>
    <col min="15873" max="15873" width="56.109375" style="1" customWidth="1"/>
    <col min="15874" max="15874" width="12.33203125" style="1" customWidth="1"/>
    <col min="15875" max="15875" width="18.5546875" style="1" customWidth="1"/>
    <col min="15876" max="15876" width="8.6640625" style="1"/>
    <col min="15877" max="15877" width="18.6640625" style="1" customWidth="1"/>
    <col min="15878" max="15878" width="8.6640625" style="1"/>
    <col min="15879" max="15879" width="18.88671875" style="1" customWidth="1"/>
    <col min="15880" max="16128" width="8.6640625" style="1"/>
    <col min="16129" max="16129" width="56.109375" style="1" customWidth="1"/>
    <col min="16130" max="16130" width="12.33203125" style="1" customWidth="1"/>
    <col min="16131" max="16131" width="18.5546875" style="1" customWidth="1"/>
    <col min="16132" max="16132" width="8.6640625" style="1"/>
    <col min="16133" max="16133" width="18.6640625" style="1" customWidth="1"/>
    <col min="16134" max="16134" width="8.6640625" style="1"/>
    <col min="16135" max="16135" width="18.88671875" style="1" customWidth="1"/>
    <col min="16136" max="16384" width="8.6640625" style="1"/>
  </cols>
  <sheetData>
    <row r="1" spans="1:18" ht="13.8" x14ac:dyDescent="0.25">
      <c r="B1" s="168" t="s">
        <v>0</v>
      </c>
      <c r="C1" s="169"/>
      <c r="D1" s="169"/>
    </row>
    <row r="3" spans="1:18" customFormat="1" ht="15" thickBot="1" x14ac:dyDescent="0.35">
      <c r="A3" s="2" t="s">
        <v>90</v>
      </c>
      <c r="B3" s="2"/>
      <c r="C3" s="2"/>
      <c r="D3" s="2"/>
      <c r="E3" s="2"/>
      <c r="F3" s="3"/>
    </row>
    <row r="4" spans="1:18" ht="14.4" customHeight="1" thickBot="1" x14ac:dyDescent="0.3">
      <c r="A4" s="4"/>
      <c r="B4" s="170" t="s">
        <v>1</v>
      </c>
      <c r="C4" s="171"/>
      <c r="D4" s="170" t="s">
        <v>2</v>
      </c>
      <c r="E4" s="171"/>
      <c r="F4" s="170" t="s">
        <v>3</v>
      </c>
      <c r="G4" s="172"/>
      <c r="H4" s="178" t="s">
        <v>4</v>
      </c>
      <c r="I4" s="172"/>
      <c r="J4" s="179"/>
      <c r="K4" s="57"/>
    </row>
    <row r="5" spans="1:18" ht="14.1" customHeight="1" thickBot="1" x14ac:dyDescent="0.3">
      <c r="A5" s="71" t="s">
        <v>5</v>
      </c>
      <c r="B5" s="72" t="s">
        <v>6</v>
      </c>
      <c r="C5" s="73" t="s">
        <v>7</v>
      </c>
      <c r="D5" s="73" t="s">
        <v>6</v>
      </c>
      <c r="E5" s="73" t="s">
        <v>7</v>
      </c>
      <c r="F5" s="73" t="s">
        <v>6</v>
      </c>
      <c r="G5" s="74" t="s">
        <v>7</v>
      </c>
      <c r="H5" s="72" t="s">
        <v>6</v>
      </c>
      <c r="I5" s="74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8" thickBot="1" x14ac:dyDescent="0.3">
      <c r="A6" s="51" t="s">
        <v>40</v>
      </c>
      <c r="B6" s="77">
        <f>SUM(B8:B29)</f>
        <v>791</v>
      </c>
      <c r="C6" s="54">
        <f t="shared" ref="C6:G6" si="0">SUM(C8:C29)</f>
        <v>733</v>
      </c>
      <c r="D6" s="77">
        <f t="shared" si="0"/>
        <v>3397</v>
      </c>
      <c r="E6" s="54">
        <f t="shared" si="0"/>
        <v>1114</v>
      </c>
      <c r="F6" s="53">
        <f t="shared" si="0"/>
        <v>331</v>
      </c>
      <c r="G6" s="54">
        <f t="shared" si="0"/>
        <v>58</v>
      </c>
      <c r="H6" s="160" t="s">
        <v>91</v>
      </c>
      <c r="I6" s="68" t="s">
        <v>92</v>
      </c>
      <c r="J6" s="75">
        <f>1862/5256</f>
        <v>0.35426179604261798</v>
      </c>
      <c r="K6" s="57"/>
    </row>
    <row r="7" spans="1:18" ht="13.8" thickBot="1" x14ac:dyDescent="0.3">
      <c r="A7" s="176" t="s">
        <v>68</v>
      </c>
      <c r="B7" s="177"/>
      <c r="C7" s="177"/>
      <c r="D7" s="177"/>
      <c r="E7" s="177"/>
      <c r="F7" s="177"/>
      <c r="G7" s="177"/>
      <c r="H7" s="177"/>
      <c r="I7" s="177"/>
      <c r="J7" s="75"/>
      <c r="K7" s="83"/>
      <c r="L7" s="60" t="s">
        <v>71</v>
      </c>
      <c r="M7" s="59"/>
      <c r="N7" s="59"/>
      <c r="O7" s="59"/>
      <c r="P7" s="59"/>
      <c r="Q7" s="59"/>
      <c r="R7" s="59"/>
    </row>
    <row r="8" spans="1:18" x14ac:dyDescent="0.25">
      <c r="A8" s="7" t="s">
        <v>8</v>
      </c>
      <c r="B8" s="122">
        <v>1</v>
      </c>
      <c r="C8" s="123">
        <v>3</v>
      </c>
      <c r="D8" s="8">
        <v>11</v>
      </c>
      <c r="E8" s="114">
        <v>5</v>
      </c>
      <c r="F8" s="9">
        <v>20</v>
      </c>
      <c r="G8" s="123">
        <v>1</v>
      </c>
      <c r="H8" s="9">
        <f>B8+D8+F8</f>
        <v>32</v>
      </c>
      <c r="I8" s="63">
        <f>C8+E8+G8</f>
        <v>9</v>
      </c>
      <c r="J8" s="75">
        <f t="shared" ref="J8:J29" si="1">I8/H8</f>
        <v>0.28125</v>
      </c>
      <c r="K8" s="57"/>
    </row>
    <row r="9" spans="1:18" x14ac:dyDescent="0.25">
      <c r="A9" s="10" t="s">
        <v>9</v>
      </c>
      <c r="B9" s="91">
        <v>3</v>
      </c>
      <c r="C9" s="111">
        <v>3</v>
      </c>
      <c r="D9" s="13">
        <v>61</v>
      </c>
      <c r="E9" s="14">
        <v>11</v>
      </c>
      <c r="F9" s="15">
        <v>40</v>
      </c>
      <c r="G9" s="111">
        <v>7</v>
      </c>
      <c r="H9" s="15">
        <f t="shared" ref="H9:H29" si="2">B9+D9+F9</f>
        <v>104</v>
      </c>
      <c r="I9" s="64">
        <f t="shared" ref="I9:I29" si="3">C9+E9+G9</f>
        <v>21</v>
      </c>
      <c r="J9" s="75">
        <f t="shared" si="1"/>
        <v>0.20192307692307693</v>
      </c>
    </row>
    <row r="10" spans="1:18" x14ac:dyDescent="0.25">
      <c r="A10" s="10" t="s">
        <v>10</v>
      </c>
      <c r="B10" s="124">
        <v>36</v>
      </c>
      <c r="C10" s="111">
        <v>28</v>
      </c>
      <c r="D10" s="13">
        <v>40</v>
      </c>
      <c r="E10" s="14">
        <v>12</v>
      </c>
      <c r="F10" s="130"/>
      <c r="G10" s="129"/>
      <c r="H10" s="15">
        <f t="shared" si="2"/>
        <v>76</v>
      </c>
      <c r="I10" s="64">
        <f t="shared" si="3"/>
        <v>40</v>
      </c>
      <c r="J10" s="75">
        <f t="shared" si="1"/>
        <v>0.52631578947368418</v>
      </c>
    </row>
    <row r="11" spans="1:18" x14ac:dyDescent="0.25">
      <c r="A11" s="10" t="s">
        <v>11</v>
      </c>
      <c r="B11" s="13">
        <v>551</v>
      </c>
      <c r="C11" s="92">
        <v>491</v>
      </c>
      <c r="D11" s="13">
        <v>756</v>
      </c>
      <c r="E11" s="14">
        <v>345</v>
      </c>
      <c r="F11" s="15">
        <v>28</v>
      </c>
      <c r="G11" s="111">
        <v>1</v>
      </c>
      <c r="H11" s="15">
        <f t="shared" si="2"/>
        <v>1335</v>
      </c>
      <c r="I11" s="64">
        <f t="shared" si="3"/>
        <v>837</v>
      </c>
      <c r="J11" s="75">
        <f t="shared" si="1"/>
        <v>0.62696629213483146</v>
      </c>
    </row>
    <row r="12" spans="1:18" x14ac:dyDescent="0.25">
      <c r="A12" s="10" t="s">
        <v>12</v>
      </c>
      <c r="B12" s="132"/>
      <c r="C12" s="129"/>
      <c r="D12" s="132"/>
      <c r="E12" s="129"/>
      <c r="F12" s="130"/>
      <c r="G12" s="111">
        <v>4</v>
      </c>
      <c r="H12" s="130">
        <f t="shared" si="2"/>
        <v>0</v>
      </c>
      <c r="I12" s="78">
        <f t="shared" si="3"/>
        <v>4</v>
      </c>
      <c r="J12" s="75">
        <v>0</v>
      </c>
    </row>
    <row r="13" spans="1:18" x14ac:dyDescent="0.25">
      <c r="A13" s="10" t="s">
        <v>13</v>
      </c>
      <c r="B13" s="91">
        <v>1</v>
      </c>
      <c r="C13" s="129"/>
      <c r="D13" s="13">
        <v>124</v>
      </c>
      <c r="E13" s="14">
        <v>26</v>
      </c>
      <c r="F13" s="130"/>
      <c r="G13" s="129"/>
      <c r="H13" s="15">
        <f t="shared" si="2"/>
        <v>125</v>
      </c>
      <c r="I13" s="64">
        <f t="shared" si="3"/>
        <v>26</v>
      </c>
      <c r="J13" s="75">
        <f t="shared" si="1"/>
        <v>0.20799999999999999</v>
      </c>
    </row>
    <row r="14" spans="1:18" x14ac:dyDescent="0.25">
      <c r="A14" s="10" t="s">
        <v>14</v>
      </c>
      <c r="B14" s="124">
        <v>3</v>
      </c>
      <c r="C14" s="111">
        <v>2</v>
      </c>
      <c r="D14" s="124">
        <v>11</v>
      </c>
      <c r="E14" s="129"/>
      <c r="F14" s="127">
        <v>7</v>
      </c>
      <c r="G14" s="129"/>
      <c r="H14" s="15">
        <f t="shared" si="2"/>
        <v>21</v>
      </c>
      <c r="I14" s="65">
        <f t="shared" si="3"/>
        <v>2</v>
      </c>
      <c r="J14" s="75">
        <f t="shared" si="1"/>
        <v>9.5238095238095233E-2</v>
      </c>
    </row>
    <row r="15" spans="1:18" x14ac:dyDescent="0.25">
      <c r="A15" s="10" t="s">
        <v>15</v>
      </c>
      <c r="B15" s="91">
        <v>14</v>
      </c>
      <c r="C15" s="92">
        <v>11</v>
      </c>
      <c r="D15" s="13">
        <v>33</v>
      </c>
      <c r="E15" s="14">
        <v>8</v>
      </c>
      <c r="F15" s="52">
        <v>8</v>
      </c>
      <c r="G15" s="129"/>
      <c r="H15" s="52">
        <f t="shared" si="2"/>
        <v>55</v>
      </c>
      <c r="I15" s="64">
        <f t="shared" si="3"/>
        <v>19</v>
      </c>
      <c r="J15" s="75">
        <f t="shared" si="1"/>
        <v>0.34545454545454546</v>
      </c>
    </row>
    <row r="16" spans="1:18" x14ac:dyDescent="0.25">
      <c r="A16" s="10" t="s">
        <v>16</v>
      </c>
      <c r="B16" s="132"/>
      <c r="C16" s="129"/>
      <c r="D16" s="132"/>
      <c r="E16" s="129"/>
      <c r="F16" s="130"/>
      <c r="G16" s="129"/>
      <c r="H16" s="130">
        <f t="shared" si="2"/>
        <v>0</v>
      </c>
      <c r="I16" s="131">
        <f t="shared" si="3"/>
        <v>0</v>
      </c>
      <c r="J16" s="75">
        <v>0</v>
      </c>
    </row>
    <row r="17" spans="1:10" x14ac:dyDescent="0.25">
      <c r="A17" s="10" t="s">
        <v>17</v>
      </c>
      <c r="B17" s="132"/>
      <c r="C17" s="129"/>
      <c r="D17" s="13">
        <v>7</v>
      </c>
      <c r="E17" s="92">
        <v>2</v>
      </c>
      <c r="F17" s="52">
        <v>5</v>
      </c>
      <c r="G17" s="111">
        <v>1</v>
      </c>
      <c r="H17" s="52">
        <f t="shared" si="2"/>
        <v>12</v>
      </c>
      <c r="I17" s="65">
        <f t="shared" si="3"/>
        <v>3</v>
      </c>
      <c r="J17" s="75">
        <f t="shared" si="1"/>
        <v>0.25</v>
      </c>
    </row>
    <row r="18" spans="1:10" x14ac:dyDescent="0.25">
      <c r="A18" s="10" t="s">
        <v>18</v>
      </c>
      <c r="B18" s="132"/>
      <c r="C18" s="129"/>
      <c r="D18" s="132"/>
      <c r="E18" s="129"/>
      <c r="F18" s="130"/>
      <c r="G18" s="129"/>
      <c r="H18" s="130">
        <f t="shared" si="2"/>
        <v>0</v>
      </c>
      <c r="I18" s="131">
        <f t="shared" si="3"/>
        <v>0</v>
      </c>
      <c r="J18" s="75">
        <v>0</v>
      </c>
    </row>
    <row r="19" spans="1:10" x14ac:dyDescent="0.25">
      <c r="A19" s="10" t="s">
        <v>19</v>
      </c>
      <c r="B19" s="91">
        <v>23</v>
      </c>
      <c r="C19" s="92">
        <v>5</v>
      </c>
      <c r="D19" s="13">
        <v>164</v>
      </c>
      <c r="E19" s="14">
        <v>30</v>
      </c>
      <c r="F19" s="15">
        <v>6</v>
      </c>
      <c r="G19" s="129"/>
      <c r="H19" s="52">
        <f t="shared" si="2"/>
        <v>193</v>
      </c>
      <c r="I19" s="65">
        <f t="shared" si="3"/>
        <v>35</v>
      </c>
      <c r="J19" s="75">
        <f t="shared" si="1"/>
        <v>0.18134715025906736</v>
      </c>
    </row>
    <row r="20" spans="1:10" x14ac:dyDescent="0.25">
      <c r="A20" s="10" t="s">
        <v>20</v>
      </c>
      <c r="B20" s="132"/>
      <c r="C20" s="129"/>
      <c r="D20" s="13">
        <v>11</v>
      </c>
      <c r="E20" s="111">
        <v>1</v>
      </c>
      <c r="F20" s="127">
        <v>3</v>
      </c>
      <c r="G20" s="129"/>
      <c r="H20" s="15">
        <f t="shared" si="2"/>
        <v>14</v>
      </c>
      <c r="I20" s="78">
        <f t="shared" si="3"/>
        <v>1</v>
      </c>
      <c r="J20" s="75">
        <f t="shared" si="1"/>
        <v>7.1428571428571425E-2</v>
      </c>
    </row>
    <row r="21" spans="1:10" x14ac:dyDescent="0.25">
      <c r="A21" s="10" t="s">
        <v>21</v>
      </c>
      <c r="B21" s="91">
        <v>17</v>
      </c>
      <c r="C21" s="111">
        <v>5</v>
      </c>
      <c r="D21" s="13">
        <v>94</v>
      </c>
      <c r="E21" s="14">
        <v>27</v>
      </c>
      <c r="F21" s="15">
        <v>30</v>
      </c>
      <c r="G21" s="92">
        <v>5</v>
      </c>
      <c r="H21" s="15">
        <f t="shared" si="2"/>
        <v>141</v>
      </c>
      <c r="I21" s="65">
        <f t="shared" si="3"/>
        <v>37</v>
      </c>
      <c r="J21" s="75">
        <f t="shared" si="1"/>
        <v>0.26241134751773049</v>
      </c>
    </row>
    <row r="22" spans="1:10" x14ac:dyDescent="0.25">
      <c r="A22" s="10" t="s">
        <v>22</v>
      </c>
      <c r="B22" s="91">
        <v>11</v>
      </c>
      <c r="C22" s="92">
        <v>4</v>
      </c>
      <c r="D22" s="13">
        <v>115</v>
      </c>
      <c r="E22" s="14">
        <v>22</v>
      </c>
      <c r="F22" s="15">
        <v>40</v>
      </c>
      <c r="G22" s="92">
        <v>7</v>
      </c>
      <c r="H22" s="15">
        <f t="shared" si="2"/>
        <v>166</v>
      </c>
      <c r="I22" s="65">
        <f t="shared" si="3"/>
        <v>33</v>
      </c>
      <c r="J22" s="75">
        <f t="shared" si="1"/>
        <v>0.19879518072289157</v>
      </c>
    </row>
    <row r="23" spans="1:10" x14ac:dyDescent="0.25">
      <c r="A23" s="10" t="s">
        <v>23</v>
      </c>
      <c r="B23" s="124">
        <v>2</v>
      </c>
      <c r="C23" s="111">
        <v>19</v>
      </c>
      <c r="D23" s="13">
        <v>10</v>
      </c>
      <c r="E23" s="111">
        <v>3</v>
      </c>
      <c r="F23" s="52">
        <v>2</v>
      </c>
      <c r="G23" s="111">
        <v>2</v>
      </c>
      <c r="H23" s="15">
        <f t="shared" si="2"/>
        <v>14</v>
      </c>
      <c r="I23" s="78">
        <f t="shared" si="3"/>
        <v>24</v>
      </c>
      <c r="J23" s="75">
        <f t="shared" si="1"/>
        <v>1.7142857142857142</v>
      </c>
    </row>
    <row r="24" spans="1:10" x14ac:dyDescent="0.25">
      <c r="A24" s="10" t="s">
        <v>24</v>
      </c>
      <c r="B24" s="132"/>
      <c r="C24" s="129"/>
      <c r="D24" s="13">
        <v>18</v>
      </c>
      <c r="E24" s="92">
        <v>4</v>
      </c>
      <c r="F24" s="15">
        <v>45</v>
      </c>
      <c r="G24" s="92">
        <v>9</v>
      </c>
      <c r="H24" s="15">
        <f t="shared" si="2"/>
        <v>63</v>
      </c>
      <c r="I24" s="65">
        <f t="shared" si="3"/>
        <v>13</v>
      </c>
      <c r="J24" s="75">
        <f t="shared" si="1"/>
        <v>0.20634920634920634</v>
      </c>
    </row>
    <row r="25" spans="1:10" x14ac:dyDescent="0.25">
      <c r="A25" s="10" t="s">
        <v>25</v>
      </c>
      <c r="B25" s="132"/>
      <c r="C25" s="111">
        <v>1</v>
      </c>
      <c r="D25" s="91">
        <v>5</v>
      </c>
      <c r="E25" s="111">
        <v>1</v>
      </c>
      <c r="F25" s="15">
        <v>5</v>
      </c>
      <c r="G25" s="111">
        <v>1</v>
      </c>
      <c r="H25" s="15">
        <f t="shared" si="2"/>
        <v>10</v>
      </c>
      <c r="I25" s="65">
        <f t="shared" si="3"/>
        <v>3</v>
      </c>
      <c r="J25" s="75">
        <f t="shared" si="1"/>
        <v>0.3</v>
      </c>
    </row>
    <row r="26" spans="1:10" x14ac:dyDescent="0.25">
      <c r="A26" s="10" t="s">
        <v>26</v>
      </c>
      <c r="B26" s="124">
        <v>3</v>
      </c>
      <c r="C26" s="111">
        <v>2</v>
      </c>
      <c r="D26" s="13">
        <v>272</v>
      </c>
      <c r="E26" s="92">
        <v>57</v>
      </c>
      <c r="F26" s="15">
        <v>26</v>
      </c>
      <c r="G26" s="92">
        <v>5</v>
      </c>
      <c r="H26" s="15">
        <f t="shared" si="2"/>
        <v>301</v>
      </c>
      <c r="I26" s="64">
        <f t="shared" si="3"/>
        <v>64</v>
      </c>
      <c r="J26" s="75">
        <f t="shared" si="1"/>
        <v>0.21262458471760798</v>
      </c>
    </row>
    <row r="27" spans="1:10" x14ac:dyDescent="0.25">
      <c r="A27" s="10" t="s">
        <v>27</v>
      </c>
      <c r="B27" s="91">
        <v>27</v>
      </c>
      <c r="C27" s="92">
        <v>22</v>
      </c>
      <c r="D27" s="13">
        <v>66</v>
      </c>
      <c r="E27" s="14">
        <v>16</v>
      </c>
      <c r="F27" s="15">
        <v>50</v>
      </c>
      <c r="G27" s="92">
        <v>12</v>
      </c>
      <c r="H27" s="15">
        <f t="shared" si="2"/>
        <v>143</v>
      </c>
      <c r="I27" s="64">
        <f t="shared" si="3"/>
        <v>50</v>
      </c>
      <c r="J27" s="75">
        <f t="shared" si="1"/>
        <v>0.34965034965034963</v>
      </c>
    </row>
    <row r="28" spans="1:10" x14ac:dyDescent="0.25">
      <c r="A28" s="10" t="s">
        <v>28</v>
      </c>
      <c r="B28" s="13">
        <v>93</v>
      </c>
      <c r="C28" s="92">
        <v>122</v>
      </c>
      <c r="D28" s="13">
        <v>1557</v>
      </c>
      <c r="E28" s="14">
        <v>523</v>
      </c>
      <c r="F28" s="52">
        <v>3</v>
      </c>
      <c r="G28" s="111">
        <v>2</v>
      </c>
      <c r="H28" s="15">
        <f t="shared" si="2"/>
        <v>1653</v>
      </c>
      <c r="I28" s="64">
        <f t="shared" si="3"/>
        <v>647</v>
      </c>
      <c r="J28" s="75">
        <f t="shared" si="1"/>
        <v>0.39140955837870539</v>
      </c>
    </row>
    <row r="29" spans="1:10" ht="13.8" thickBot="1" x14ac:dyDescent="0.3">
      <c r="A29" s="17" t="s">
        <v>29</v>
      </c>
      <c r="B29" s="125">
        <v>6</v>
      </c>
      <c r="C29" s="112">
        <v>15</v>
      </c>
      <c r="D29" s="18">
        <v>42</v>
      </c>
      <c r="E29" s="19">
        <v>21</v>
      </c>
      <c r="F29" s="20">
        <v>13</v>
      </c>
      <c r="G29" s="112">
        <v>1</v>
      </c>
      <c r="H29" s="20">
        <f t="shared" si="2"/>
        <v>61</v>
      </c>
      <c r="I29" s="66">
        <f t="shared" si="3"/>
        <v>37</v>
      </c>
      <c r="J29" s="110">
        <f t="shared" si="1"/>
        <v>0.60655737704918034</v>
      </c>
    </row>
    <row r="30" spans="1:10" hidden="1" x14ac:dyDescent="0.25">
      <c r="D30" s="21"/>
      <c r="E30" s="22"/>
      <c r="J30" s="90">
        <v>1</v>
      </c>
    </row>
    <row r="31" spans="1:10" x14ac:dyDescent="0.25">
      <c r="D31" s="109"/>
      <c r="E31" s="109"/>
      <c r="J31" s="90"/>
    </row>
    <row r="34" spans="1:11" ht="15" thickBot="1" x14ac:dyDescent="0.35">
      <c r="A34" s="23" t="s">
        <v>93</v>
      </c>
      <c r="B34" s="23"/>
      <c r="C34" s="23"/>
      <c r="D34" s="23"/>
      <c r="E34" s="23"/>
      <c r="F34" s="23"/>
      <c r="G34" s="23"/>
      <c r="H34" s="3"/>
      <c r="I34" s="3"/>
      <c r="J34"/>
      <c r="K34"/>
    </row>
    <row r="35" spans="1:11" ht="53.4" thickBot="1" x14ac:dyDescent="0.3">
      <c r="A35" s="24"/>
      <c r="B35" s="25" t="s">
        <v>30</v>
      </c>
      <c r="C35" s="25" t="s">
        <v>31</v>
      </c>
      <c r="D35" s="25" t="s">
        <v>32</v>
      </c>
      <c r="E35" s="25" t="s">
        <v>33</v>
      </c>
      <c r="F35" s="25" t="s">
        <v>34</v>
      </c>
      <c r="G35" s="25" t="s">
        <v>35</v>
      </c>
      <c r="H35" s="25" t="s">
        <v>36</v>
      </c>
      <c r="I35" s="25" t="s">
        <v>37</v>
      </c>
      <c r="J35" s="25" t="s">
        <v>38</v>
      </c>
      <c r="K35" s="26" t="s">
        <v>39</v>
      </c>
    </row>
    <row r="36" spans="1:11" ht="13.8" thickBot="1" x14ac:dyDescent="0.3">
      <c r="A36" s="27" t="s">
        <v>40</v>
      </c>
      <c r="B36" s="54" t="str">
        <f>I6</f>
        <v>4078*</v>
      </c>
      <c r="C36" s="28">
        <f>SUMPRODUCT(C38:C57,B38:B57)/SUM(B38:B57)</f>
        <v>18.066666666666666</v>
      </c>
      <c r="D36" s="28">
        <f>SUMPRODUCT(D38:D57,B38:B57)/SUM(B38:B57)</f>
        <v>5.44251968503937</v>
      </c>
      <c r="E36" s="28">
        <f>SUMPRODUCT(E38:E57,B38:B57)/SUM(B38:B57)</f>
        <v>1.8078740157480315</v>
      </c>
      <c r="F36" s="28">
        <f>SUMPRODUCT(F38:F57,B38:B57)/SUM(B38:B57)</f>
        <v>5.4593175853018372E-2</v>
      </c>
      <c r="G36" s="28">
        <f>SUMPRODUCT(G38:G57,B38:B57)/SUM(B38:B57)</f>
        <v>3.3916010498687665</v>
      </c>
      <c r="H36" s="28">
        <f>SUMPRODUCT(H38:H57,B38:B57)/SUM(B38:B57)</f>
        <v>0.19475065616797901</v>
      </c>
      <c r="I36" s="98">
        <f>SUMPRODUCT(I38:I57,B38:B57)/SUM(B38:B57)</f>
        <v>23.317585301837269</v>
      </c>
      <c r="J36" s="28">
        <f>SUMPRODUCT(J38:J57,B38:B57)/SUM(B38:B57)</f>
        <v>5.6456692913385824</v>
      </c>
      <c r="K36" s="99">
        <f>SUMPRODUCT(K38:K57,B38:B57)/SUM(B38:B57)</f>
        <v>28.963254593175854</v>
      </c>
    </row>
    <row r="37" spans="1:11" ht="13.8" thickBot="1" x14ac:dyDescent="0.3">
      <c r="A37" s="173" t="s">
        <v>41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5"/>
    </row>
    <row r="38" spans="1:11" x14ac:dyDescent="0.25">
      <c r="A38" s="7" t="s">
        <v>8</v>
      </c>
      <c r="B38" s="29">
        <f t="shared" ref="B38:B45" si="4">I8</f>
        <v>9</v>
      </c>
      <c r="C38" s="29">
        <v>11</v>
      </c>
      <c r="D38" s="29">
        <v>7</v>
      </c>
      <c r="E38" s="29">
        <v>0</v>
      </c>
      <c r="F38" s="29">
        <v>0</v>
      </c>
      <c r="G38" s="29">
        <v>3</v>
      </c>
      <c r="H38" s="29">
        <v>1</v>
      </c>
      <c r="I38" s="96">
        <v>15</v>
      </c>
      <c r="J38" s="29">
        <v>7</v>
      </c>
      <c r="K38" s="100">
        <f>I38+J38</f>
        <v>22</v>
      </c>
    </row>
    <row r="39" spans="1:11" x14ac:dyDescent="0.25">
      <c r="A39" s="30" t="s">
        <v>9</v>
      </c>
      <c r="B39" s="31">
        <f t="shared" si="4"/>
        <v>21</v>
      </c>
      <c r="C39" s="31">
        <v>18</v>
      </c>
      <c r="D39" s="31">
        <v>6</v>
      </c>
      <c r="E39" s="31">
        <v>3</v>
      </c>
      <c r="F39" s="31">
        <v>0</v>
      </c>
      <c r="G39" s="31">
        <v>6</v>
      </c>
      <c r="H39" s="31">
        <v>1</v>
      </c>
      <c r="I39" s="97">
        <v>27</v>
      </c>
      <c r="J39" s="31">
        <v>7</v>
      </c>
      <c r="K39" s="101">
        <f t="shared" ref="K39:K57" si="5">I39+J39</f>
        <v>34</v>
      </c>
    </row>
    <row r="40" spans="1:11" x14ac:dyDescent="0.25">
      <c r="A40" s="30" t="s">
        <v>10</v>
      </c>
      <c r="B40" s="31">
        <f t="shared" si="4"/>
        <v>40</v>
      </c>
      <c r="C40" s="31">
        <v>19</v>
      </c>
      <c r="D40" s="31">
        <v>7</v>
      </c>
      <c r="E40" s="31">
        <v>2</v>
      </c>
      <c r="F40" s="31">
        <v>0</v>
      </c>
      <c r="G40" s="31">
        <v>4</v>
      </c>
      <c r="H40" s="31">
        <v>0</v>
      </c>
      <c r="I40" s="97">
        <v>25</v>
      </c>
      <c r="J40" s="31">
        <v>7</v>
      </c>
      <c r="K40" s="101">
        <f t="shared" si="5"/>
        <v>32</v>
      </c>
    </row>
    <row r="41" spans="1:11" x14ac:dyDescent="0.25">
      <c r="A41" s="30" t="s">
        <v>11</v>
      </c>
      <c r="B41" s="31">
        <f t="shared" si="4"/>
        <v>837</v>
      </c>
      <c r="C41" s="31">
        <v>16</v>
      </c>
      <c r="D41" s="31">
        <v>5</v>
      </c>
      <c r="E41" s="31">
        <v>1</v>
      </c>
      <c r="F41" s="31">
        <v>0</v>
      </c>
      <c r="G41" s="31">
        <v>3</v>
      </c>
      <c r="H41" s="31">
        <v>0</v>
      </c>
      <c r="I41" s="97">
        <v>20</v>
      </c>
      <c r="J41" s="31">
        <v>5</v>
      </c>
      <c r="K41" s="101">
        <f t="shared" si="5"/>
        <v>25</v>
      </c>
    </row>
    <row r="42" spans="1:11" x14ac:dyDescent="0.25">
      <c r="A42" s="30" t="s">
        <v>12</v>
      </c>
      <c r="B42" s="31">
        <f t="shared" si="4"/>
        <v>4</v>
      </c>
      <c r="C42" s="31">
        <v>23</v>
      </c>
      <c r="D42" s="31">
        <v>8</v>
      </c>
      <c r="E42" s="31">
        <v>0</v>
      </c>
      <c r="F42" s="31">
        <v>0</v>
      </c>
      <c r="G42" s="31">
        <v>2</v>
      </c>
      <c r="H42" s="31">
        <v>2</v>
      </c>
      <c r="I42" s="97">
        <v>26</v>
      </c>
      <c r="J42" s="31">
        <v>9</v>
      </c>
      <c r="K42" s="101">
        <f t="shared" si="5"/>
        <v>35</v>
      </c>
    </row>
    <row r="43" spans="1:11" x14ac:dyDescent="0.25">
      <c r="A43" s="30" t="s">
        <v>13</v>
      </c>
      <c r="B43" s="31">
        <f t="shared" si="4"/>
        <v>26</v>
      </c>
      <c r="C43" s="31">
        <v>23</v>
      </c>
      <c r="D43" s="31">
        <v>4</v>
      </c>
      <c r="E43" s="31">
        <v>4</v>
      </c>
      <c r="F43" s="31">
        <v>4</v>
      </c>
      <c r="G43" s="31">
        <v>5</v>
      </c>
      <c r="H43" s="31">
        <v>2</v>
      </c>
      <c r="I43" s="97">
        <v>31</v>
      </c>
      <c r="J43" s="31">
        <v>6</v>
      </c>
      <c r="K43" s="101">
        <f t="shared" si="5"/>
        <v>37</v>
      </c>
    </row>
    <row r="44" spans="1:11" x14ac:dyDescent="0.25">
      <c r="A44" s="30" t="s">
        <v>14</v>
      </c>
      <c r="B44" s="31">
        <f t="shared" si="4"/>
        <v>2</v>
      </c>
      <c r="C44" s="31">
        <v>12</v>
      </c>
      <c r="D44" s="31">
        <v>1</v>
      </c>
      <c r="E44" s="31">
        <v>0</v>
      </c>
      <c r="F44" s="31">
        <v>0</v>
      </c>
      <c r="G44" s="31">
        <v>5</v>
      </c>
      <c r="H44" s="31">
        <v>0</v>
      </c>
      <c r="I44" s="97">
        <v>17</v>
      </c>
      <c r="J44" s="31">
        <v>1</v>
      </c>
      <c r="K44" s="101">
        <f t="shared" si="5"/>
        <v>18</v>
      </c>
    </row>
    <row r="45" spans="1:11" x14ac:dyDescent="0.25">
      <c r="A45" s="30" t="s">
        <v>15</v>
      </c>
      <c r="B45" s="31">
        <f t="shared" si="4"/>
        <v>19</v>
      </c>
      <c r="C45" s="31">
        <v>18</v>
      </c>
      <c r="D45" s="31">
        <v>7</v>
      </c>
      <c r="E45" s="31">
        <v>2</v>
      </c>
      <c r="F45" s="31">
        <v>0</v>
      </c>
      <c r="G45" s="31">
        <v>3</v>
      </c>
      <c r="H45" s="31">
        <v>0</v>
      </c>
      <c r="I45" s="97">
        <v>23</v>
      </c>
      <c r="J45" s="31">
        <v>8</v>
      </c>
      <c r="K45" s="101">
        <f t="shared" si="5"/>
        <v>31</v>
      </c>
    </row>
    <row r="46" spans="1:11" x14ac:dyDescent="0.25">
      <c r="A46" s="30" t="s">
        <v>17</v>
      </c>
      <c r="B46" s="31">
        <f>$I$17</f>
        <v>3</v>
      </c>
      <c r="C46" s="31">
        <v>11</v>
      </c>
      <c r="D46" s="31">
        <v>4</v>
      </c>
      <c r="E46" s="31">
        <v>0</v>
      </c>
      <c r="F46" s="31">
        <v>0</v>
      </c>
      <c r="G46" s="31">
        <v>5</v>
      </c>
      <c r="H46" s="31">
        <v>3</v>
      </c>
      <c r="I46" s="97">
        <v>17</v>
      </c>
      <c r="J46" s="31">
        <v>7</v>
      </c>
      <c r="K46" s="101">
        <f t="shared" si="5"/>
        <v>24</v>
      </c>
    </row>
    <row r="47" spans="1:11" x14ac:dyDescent="0.25">
      <c r="A47" s="30" t="s">
        <v>19</v>
      </c>
      <c r="B47" s="31">
        <f>$I$19</f>
        <v>35</v>
      </c>
      <c r="C47" s="31">
        <v>14</v>
      </c>
      <c r="D47" s="31">
        <v>4</v>
      </c>
      <c r="E47" s="31">
        <v>2</v>
      </c>
      <c r="F47" s="31">
        <v>0</v>
      </c>
      <c r="G47" s="31">
        <v>3</v>
      </c>
      <c r="H47" s="31">
        <v>1</v>
      </c>
      <c r="I47" s="97">
        <v>19</v>
      </c>
      <c r="J47" s="31">
        <v>5</v>
      </c>
      <c r="K47" s="101">
        <f t="shared" si="5"/>
        <v>24</v>
      </c>
    </row>
    <row r="48" spans="1:11" x14ac:dyDescent="0.25">
      <c r="A48" s="10" t="s">
        <v>20</v>
      </c>
      <c r="B48" s="31">
        <v>1</v>
      </c>
      <c r="C48" s="31">
        <v>10</v>
      </c>
      <c r="D48" s="31">
        <v>0</v>
      </c>
      <c r="E48" s="31">
        <v>0</v>
      </c>
      <c r="F48" s="31">
        <v>0</v>
      </c>
      <c r="G48" s="31">
        <v>3</v>
      </c>
      <c r="H48" s="31">
        <v>0</v>
      </c>
      <c r="I48" s="97">
        <v>13</v>
      </c>
      <c r="J48" s="31">
        <v>0</v>
      </c>
      <c r="K48" s="101">
        <f t="shared" si="5"/>
        <v>13</v>
      </c>
    </row>
    <row r="49" spans="1:11" x14ac:dyDescent="0.25">
      <c r="A49" s="30" t="s">
        <v>21</v>
      </c>
      <c r="B49" s="31">
        <f t="shared" ref="B49:B57" si="6">I21</f>
        <v>37</v>
      </c>
      <c r="C49" s="31">
        <v>16</v>
      </c>
      <c r="D49" s="31">
        <v>7</v>
      </c>
      <c r="E49" s="31">
        <v>4</v>
      </c>
      <c r="F49" s="31">
        <v>0</v>
      </c>
      <c r="G49" s="31">
        <v>4</v>
      </c>
      <c r="H49" s="31">
        <v>0</v>
      </c>
      <c r="I49" s="97">
        <v>25</v>
      </c>
      <c r="J49" s="31">
        <v>8</v>
      </c>
      <c r="K49" s="101">
        <f t="shared" si="5"/>
        <v>33</v>
      </c>
    </row>
    <row r="50" spans="1:11" x14ac:dyDescent="0.25">
      <c r="A50" s="30" t="s">
        <v>22</v>
      </c>
      <c r="B50" s="31">
        <f t="shared" si="6"/>
        <v>33</v>
      </c>
      <c r="C50" s="31">
        <v>13</v>
      </c>
      <c r="D50" s="31">
        <v>3</v>
      </c>
      <c r="E50" s="31">
        <v>3</v>
      </c>
      <c r="F50" s="31">
        <v>0</v>
      </c>
      <c r="G50" s="31">
        <v>4</v>
      </c>
      <c r="H50" s="31">
        <v>1</v>
      </c>
      <c r="I50" s="97">
        <v>19</v>
      </c>
      <c r="J50" s="31">
        <v>4</v>
      </c>
      <c r="K50" s="101">
        <f t="shared" si="5"/>
        <v>23</v>
      </c>
    </row>
    <row r="51" spans="1:11" x14ac:dyDescent="0.25">
      <c r="A51" s="10" t="s">
        <v>23</v>
      </c>
      <c r="B51" s="31">
        <f t="shared" si="6"/>
        <v>24</v>
      </c>
      <c r="C51" s="31">
        <v>33</v>
      </c>
      <c r="D51" s="31">
        <v>3</v>
      </c>
      <c r="E51" s="31">
        <v>0</v>
      </c>
      <c r="F51" s="31">
        <v>0</v>
      </c>
      <c r="G51" s="31">
        <v>3</v>
      </c>
      <c r="H51" s="31">
        <v>1</v>
      </c>
      <c r="I51" s="97">
        <v>36</v>
      </c>
      <c r="J51" s="31">
        <v>4</v>
      </c>
      <c r="K51" s="101">
        <f t="shared" si="5"/>
        <v>40</v>
      </c>
    </row>
    <row r="52" spans="1:11" x14ac:dyDescent="0.25">
      <c r="A52" s="30" t="s">
        <v>24</v>
      </c>
      <c r="B52" s="31">
        <f t="shared" si="6"/>
        <v>13</v>
      </c>
      <c r="C52" s="31">
        <v>21</v>
      </c>
      <c r="D52" s="31">
        <v>3</v>
      </c>
      <c r="E52" s="31">
        <v>0</v>
      </c>
      <c r="F52" s="31">
        <v>0</v>
      </c>
      <c r="G52" s="31">
        <v>5</v>
      </c>
      <c r="H52" s="31">
        <v>4</v>
      </c>
      <c r="I52" s="97">
        <v>26</v>
      </c>
      <c r="J52" s="31">
        <v>7</v>
      </c>
      <c r="K52" s="101">
        <f t="shared" si="5"/>
        <v>33</v>
      </c>
    </row>
    <row r="53" spans="1:11" x14ac:dyDescent="0.25">
      <c r="A53" s="30" t="s">
        <v>25</v>
      </c>
      <c r="B53" s="31">
        <f t="shared" si="6"/>
        <v>3</v>
      </c>
      <c r="C53" s="31">
        <v>36</v>
      </c>
      <c r="D53" s="31">
        <v>3</v>
      </c>
      <c r="E53" s="31">
        <v>0</v>
      </c>
      <c r="F53" s="31">
        <v>0</v>
      </c>
      <c r="G53" s="31">
        <v>6</v>
      </c>
      <c r="H53" s="31">
        <v>0</v>
      </c>
      <c r="I53" s="97">
        <v>43</v>
      </c>
      <c r="J53" s="31">
        <v>3</v>
      </c>
      <c r="K53" s="101">
        <f t="shared" si="5"/>
        <v>46</v>
      </c>
    </row>
    <row r="54" spans="1:11" x14ac:dyDescent="0.25">
      <c r="A54" s="30" t="s">
        <v>26</v>
      </c>
      <c r="B54" s="31">
        <f t="shared" si="6"/>
        <v>64</v>
      </c>
      <c r="C54" s="31">
        <v>18</v>
      </c>
      <c r="D54" s="31">
        <v>7</v>
      </c>
      <c r="E54" s="31">
        <v>1</v>
      </c>
      <c r="F54" s="31">
        <v>0</v>
      </c>
      <c r="G54" s="31">
        <v>7</v>
      </c>
      <c r="H54" s="31">
        <v>2</v>
      </c>
      <c r="I54" s="97">
        <v>27</v>
      </c>
      <c r="J54" s="31">
        <v>8</v>
      </c>
      <c r="K54" s="101">
        <f t="shared" si="5"/>
        <v>35</v>
      </c>
    </row>
    <row r="55" spans="1:11" x14ac:dyDescent="0.25">
      <c r="A55" s="30" t="s">
        <v>27</v>
      </c>
      <c r="B55" s="31">
        <f t="shared" si="6"/>
        <v>50</v>
      </c>
      <c r="C55" s="31">
        <v>12</v>
      </c>
      <c r="D55" s="31">
        <v>3</v>
      </c>
      <c r="E55" s="31">
        <v>0</v>
      </c>
      <c r="F55" s="31">
        <v>0</v>
      </c>
      <c r="G55" s="31">
        <v>6</v>
      </c>
      <c r="H55" s="31">
        <v>0</v>
      </c>
      <c r="I55" s="97">
        <v>18</v>
      </c>
      <c r="J55" s="31">
        <v>3</v>
      </c>
      <c r="K55" s="101">
        <f t="shared" si="5"/>
        <v>21</v>
      </c>
    </row>
    <row r="56" spans="1:11" x14ac:dyDescent="0.25">
      <c r="A56" s="30" t="s">
        <v>28</v>
      </c>
      <c r="B56" s="31">
        <f t="shared" si="6"/>
        <v>647</v>
      </c>
      <c r="C56" s="31">
        <v>21</v>
      </c>
      <c r="D56" s="31">
        <v>6</v>
      </c>
      <c r="E56" s="31">
        <v>3</v>
      </c>
      <c r="F56" s="31">
        <v>0</v>
      </c>
      <c r="G56" s="31">
        <v>3</v>
      </c>
      <c r="H56" s="31">
        <v>0</v>
      </c>
      <c r="I56" s="97">
        <v>27</v>
      </c>
      <c r="J56" s="31">
        <v>6</v>
      </c>
      <c r="K56" s="101">
        <f t="shared" si="5"/>
        <v>33</v>
      </c>
    </row>
    <row r="57" spans="1:11" ht="13.8" thickBot="1" x14ac:dyDescent="0.3">
      <c r="A57" s="32" t="s">
        <v>29</v>
      </c>
      <c r="B57" s="33">
        <f t="shared" si="6"/>
        <v>37</v>
      </c>
      <c r="C57" s="33">
        <v>18</v>
      </c>
      <c r="D57" s="33">
        <v>9</v>
      </c>
      <c r="E57" s="33">
        <v>0</v>
      </c>
      <c r="F57" s="33">
        <v>0</v>
      </c>
      <c r="G57" s="33">
        <v>5</v>
      </c>
      <c r="H57" s="33">
        <v>0</v>
      </c>
      <c r="I57" s="95">
        <v>24</v>
      </c>
      <c r="J57" s="33">
        <v>10</v>
      </c>
      <c r="K57" s="104">
        <f t="shared" si="5"/>
        <v>34</v>
      </c>
    </row>
    <row r="58" spans="1:11" ht="13.8" thickBot="1" x14ac:dyDescent="0.3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50"/>
    </row>
    <row r="59" spans="1:11" ht="13.8" thickBot="1" x14ac:dyDescent="0.3">
      <c r="A59" s="165" t="s">
        <v>42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7"/>
    </row>
    <row r="60" spans="1:11" x14ac:dyDescent="0.25">
      <c r="A60" s="36" t="s">
        <v>43</v>
      </c>
      <c r="B60" s="115">
        <f>C6</f>
        <v>733</v>
      </c>
      <c r="C60" s="115">
        <v>14</v>
      </c>
      <c r="D60" s="115">
        <v>5</v>
      </c>
      <c r="E60" s="115">
        <v>0</v>
      </c>
      <c r="F60" s="115">
        <v>0</v>
      </c>
      <c r="G60" s="115">
        <v>3</v>
      </c>
      <c r="H60" s="115">
        <v>0</v>
      </c>
      <c r="I60" s="93">
        <v>17</v>
      </c>
      <c r="J60" s="115">
        <v>6</v>
      </c>
      <c r="K60" s="100">
        <f t="shared" ref="K60:K62" si="7">I60+J60</f>
        <v>23</v>
      </c>
    </row>
    <row r="61" spans="1:11" x14ac:dyDescent="0.25">
      <c r="A61" s="38" t="s">
        <v>44</v>
      </c>
      <c r="B61" s="39">
        <f>E6</f>
        <v>1114</v>
      </c>
      <c r="C61" s="39">
        <v>19</v>
      </c>
      <c r="D61" s="39">
        <v>5</v>
      </c>
      <c r="E61" s="39">
        <v>3</v>
      </c>
      <c r="F61" s="39">
        <v>0</v>
      </c>
      <c r="G61" s="39">
        <v>3</v>
      </c>
      <c r="H61" s="39">
        <v>0</v>
      </c>
      <c r="I61" s="94">
        <v>25</v>
      </c>
      <c r="J61" s="39">
        <v>6</v>
      </c>
      <c r="K61" s="101">
        <f t="shared" si="7"/>
        <v>31</v>
      </c>
    </row>
    <row r="62" spans="1:11" ht="13.8" thickBot="1" x14ac:dyDescent="0.3">
      <c r="A62" s="32" t="s">
        <v>45</v>
      </c>
      <c r="B62" s="33">
        <f>G6</f>
        <v>58</v>
      </c>
      <c r="C62" s="33">
        <v>15</v>
      </c>
      <c r="D62" s="33">
        <v>4</v>
      </c>
      <c r="E62" s="33">
        <v>0</v>
      </c>
      <c r="F62" s="33">
        <v>0</v>
      </c>
      <c r="G62" s="33">
        <v>7</v>
      </c>
      <c r="H62" s="33">
        <v>2</v>
      </c>
      <c r="I62" s="95">
        <v>23</v>
      </c>
      <c r="J62" s="33">
        <v>5</v>
      </c>
      <c r="K62" s="101">
        <f t="shared" si="7"/>
        <v>28</v>
      </c>
    </row>
    <row r="63" spans="1:11" x14ac:dyDescent="0.2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</row>
  </sheetData>
  <mergeCells count="8">
    <mergeCell ref="A59:K59"/>
    <mergeCell ref="B1:D1"/>
    <mergeCell ref="B4:C4"/>
    <mergeCell ref="D4:E4"/>
    <mergeCell ref="F4:G4"/>
    <mergeCell ref="A37:K37"/>
    <mergeCell ref="A7:I7"/>
    <mergeCell ref="H4:J4"/>
  </mergeCells>
  <conditionalFormatting sqref="J6:J2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{FDC0F4A7-E7E2-460D-A7A2-16289EE0643F}</x14:id>
        </ext>
      </extLst>
    </cfRule>
  </conditionalFormatting>
  <conditionalFormatting sqref="J6:J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{DDDA7EDA-2679-4526-A593-108E747C15CF}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C0F4A7-E7E2-460D-A7A2-16289EE064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DDDA7EDA-2679-4526-A593-108E747C15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311BF-C3AA-44C5-ACE8-3A6E402BF5F9}">
  <dimension ref="A1:C16"/>
  <sheetViews>
    <sheetView zoomScale="70" zoomScaleNormal="70" workbookViewId="0">
      <selection activeCell="C17" sqref="C17"/>
    </sheetView>
  </sheetViews>
  <sheetFormatPr defaultRowHeight="14.4" x14ac:dyDescent="0.3"/>
  <cols>
    <col min="2" max="2" width="13" customWidth="1"/>
    <col min="3" max="3" width="11" customWidth="1"/>
  </cols>
  <sheetData>
    <row r="1" spans="1:3" ht="15" thickBot="1" x14ac:dyDescent="0.35">
      <c r="B1" t="s">
        <v>73</v>
      </c>
      <c r="C1" t="s">
        <v>74</v>
      </c>
    </row>
    <row r="2" spans="1:3" x14ac:dyDescent="0.3">
      <c r="A2" s="7" t="s">
        <v>8</v>
      </c>
      <c r="B2" s="97">
        <v>15</v>
      </c>
      <c r="C2" s="31">
        <v>7</v>
      </c>
    </row>
    <row r="3" spans="1:3" x14ac:dyDescent="0.3">
      <c r="A3" s="30" t="s">
        <v>9</v>
      </c>
      <c r="B3" s="97">
        <v>27</v>
      </c>
      <c r="C3" s="31">
        <v>7</v>
      </c>
    </row>
    <row r="4" spans="1:3" x14ac:dyDescent="0.3">
      <c r="A4" s="30" t="s">
        <v>10</v>
      </c>
      <c r="B4" s="97">
        <v>25</v>
      </c>
      <c r="C4" s="31">
        <v>7</v>
      </c>
    </row>
    <row r="5" spans="1:3" x14ac:dyDescent="0.3">
      <c r="A5" s="30" t="s">
        <v>13</v>
      </c>
      <c r="B5" s="97">
        <v>31</v>
      </c>
      <c r="C5" s="31">
        <v>6</v>
      </c>
    </row>
    <row r="6" spans="1:3" x14ac:dyDescent="0.3">
      <c r="A6" s="30" t="s">
        <v>14</v>
      </c>
      <c r="B6" s="97">
        <v>17</v>
      </c>
      <c r="C6" s="31">
        <v>1</v>
      </c>
    </row>
    <row r="7" spans="1:3" x14ac:dyDescent="0.3">
      <c r="A7" s="30" t="s">
        <v>15</v>
      </c>
      <c r="B7" s="97">
        <v>23</v>
      </c>
      <c r="C7" s="31">
        <v>8</v>
      </c>
    </row>
    <row r="8" spans="1:3" x14ac:dyDescent="0.3">
      <c r="A8" s="30" t="s">
        <v>17</v>
      </c>
      <c r="B8" s="97">
        <v>17</v>
      </c>
      <c r="C8" s="31">
        <v>7</v>
      </c>
    </row>
    <row r="9" spans="1:3" x14ac:dyDescent="0.3">
      <c r="A9" s="30" t="s">
        <v>19</v>
      </c>
      <c r="B9" s="97">
        <v>19</v>
      </c>
      <c r="C9" s="31">
        <v>5</v>
      </c>
    </row>
    <row r="10" spans="1:3" x14ac:dyDescent="0.3">
      <c r="A10" s="30" t="s">
        <v>21</v>
      </c>
      <c r="B10" s="97">
        <v>25</v>
      </c>
      <c r="C10" s="31">
        <v>8</v>
      </c>
    </row>
    <row r="11" spans="1:3" x14ac:dyDescent="0.3">
      <c r="A11" s="30" t="s">
        <v>22</v>
      </c>
      <c r="B11" s="97">
        <v>19</v>
      </c>
      <c r="C11" s="31">
        <v>4</v>
      </c>
    </row>
    <row r="12" spans="1:3" x14ac:dyDescent="0.3">
      <c r="A12" s="30" t="s">
        <v>24</v>
      </c>
      <c r="B12" s="97">
        <v>26</v>
      </c>
      <c r="C12" s="31">
        <v>7</v>
      </c>
    </row>
    <row r="13" spans="1:3" x14ac:dyDescent="0.3">
      <c r="A13" s="30" t="s">
        <v>25</v>
      </c>
      <c r="B13" s="97">
        <v>43</v>
      </c>
      <c r="C13" s="31">
        <v>3</v>
      </c>
    </row>
    <row r="14" spans="1:3" x14ac:dyDescent="0.3">
      <c r="A14" s="30" t="s">
        <v>26</v>
      </c>
      <c r="B14" s="97">
        <v>27</v>
      </c>
      <c r="C14" s="31">
        <v>8</v>
      </c>
    </row>
    <row r="15" spans="1:3" x14ac:dyDescent="0.3">
      <c r="A15" s="30" t="s">
        <v>27</v>
      </c>
      <c r="B15" s="97">
        <v>18</v>
      </c>
      <c r="C15" s="31">
        <v>3</v>
      </c>
    </row>
    <row r="16" spans="1:3" ht="15" thickBot="1" x14ac:dyDescent="0.35">
      <c r="A16" s="32" t="s">
        <v>29</v>
      </c>
      <c r="B16" s="95">
        <v>24</v>
      </c>
      <c r="C16" s="33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1104-D908-40B3-BCF3-1C4FCC8A1A24}">
  <dimension ref="A1:R67"/>
  <sheetViews>
    <sheetView zoomScaleNormal="100" workbookViewId="0">
      <selection activeCell="P28" sqref="P28"/>
    </sheetView>
  </sheetViews>
  <sheetFormatPr defaultRowHeight="14.4" x14ac:dyDescent="0.3"/>
  <cols>
    <col min="1" max="1" width="54.109375" style="86" customWidth="1"/>
    <col min="2" max="2" width="12" style="86" customWidth="1"/>
    <col min="3" max="3" width="17.6640625" style="86" customWidth="1"/>
    <col min="4" max="4" width="10.5546875" style="86" customWidth="1"/>
    <col min="5" max="5" width="22.109375" style="86" customWidth="1"/>
    <col min="6" max="6" width="11.44140625" style="86" customWidth="1"/>
    <col min="7" max="7" width="17.44140625" style="86" customWidth="1"/>
    <col min="8" max="8" width="11.6640625" style="86" customWidth="1"/>
    <col min="9" max="9" width="16.6640625" style="86" customWidth="1"/>
    <col min="10" max="10" width="15.109375" style="86" customWidth="1"/>
    <col min="11" max="11" width="8.6640625" style="86"/>
  </cols>
  <sheetData>
    <row r="1" spans="1:18" s="1" customFormat="1" ht="15.6" x14ac:dyDescent="0.3">
      <c r="A1" s="76"/>
      <c r="B1" s="182" t="s">
        <v>75</v>
      </c>
      <c r="C1" s="182"/>
      <c r="D1" s="182"/>
      <c r="E1" s="182"/>
      <c r="F1" s="182"/>
      <c r="G1" s="76"/>
      <c r="H1" s="85"/>
      <c r="I1" s="183" t="s">
        <v>80</v>
      </c>
      <c r="J1" s="183"/>
      <c r="K1" s="183"/>
      <c r="L1" s="183"/>
      <c r="M1" s="183"/>
    </row>
    <row r="3" spans="1:18" ht="18" customHeight="1" x14ac:dyDescent="0.3"/>
    <row r="4" spans="1:18" ht="16.5" customHeight="1" x14ac:dyDescent="0.3"/>
    <row r="5" spans="1:18" ht="15" thickBot="1" x14ac:dyDescent="0.35">
      <c r="A5" s="2" t="s">
        <v>78</v>
      </c>
      <c r="B5" s="2"/>
      <c r="C5" s="2"/>
      <c r="D5" s="2"/>
      <c r="E5" s="2"/>
      <c r="F5" s="3"/>
      <c r="G5"/>
      <c r="H5"/>
      <c r="I5"/>
      <c r="J5"/>
      <c r="K5"/>
    </row>
    <row r="6" spans="1:18" s="1" customFormat="1" ht="14.4" customHeight="1" thickBot="1" x14ac:dyDescent="0.3">
      <c r="A6" s="4"/>
      <c r="B6" s="170" t="s">
        <v>1</v>
      </c>
      <c r="C6" s="171"/>
      <c r="D6" s="170" t="s">
        <v>2</v>
      </c>
      <c r="E6" s="171"/>
      <c r="F6" s="170" t="s">
        <v>3</v>
      </c>
      <c r="G6" s="172"/>
      <c r="H6" s="178" t="s">
        <v>4</v>
      </c>
      <c r="I6" s="172"/>
      <c r="J6" s="179"/>
      <c r="K6" s="57"/>
    </row>
    <row r="7" spans="1:18" s="1" customFormat="1" ht="14.1" customHeight="1" thickBot="1" x14ac:dyDescent="0.3">
      <c r="A7" s="71" t="s">
        <v>5</v>
      </c>
      <c r="B7" s="72" t="s">
        <v>6</v>
      </c>
      <c r="C7" s="73" t="s">
        <v>7</v>
      </c>
      <c r="D7" s="73" t="s">
        <v>6</v>
      </c>
      <c r="E7" s="73" t="s">
        <v>7</v>
      </c>
      <c r="F7" s="73" t="s">
        <v>6</v>
      </c>
      <c r="G7" s="74" t="s">
        <v>7</v>
      </c>
      <c r="H7" s="72" t="s">
        <v>6</v>
      </c>
      <c r="I7" s="74" t="s">
        <v>7</v>
      </c>
      <c r="J7" s="70" t="s">
        <v>72</v>
      </c>
      <c r="K7" s="83"/>
      <c r="L7" s="58" t="s">
        <v>70</v>
      </c>
      <c r="M7" s="56"/>
      <c r="N7" s="56"/>
      <c r="O7" s="56"/>
      <c r="P7" s="57"/>
    </row>
    <row r="8" spans="1:18" s="1" customFormat="1" ht="13.8" thickBot="1" x14ac:dyDescent="0.3">
      <c r="A8" s="51" t="s">
        <v>40</v>
      </c>
      <c r="B8" s="77">
        <f t="shared" ref="B8:G8" si="0">SUM(B10:B30)</f>
        <v>3131</v>
      </c>
      <c r="C8" s="54">
        <f t="shared" si="0"/>
        <v>1876</v>
      </c>
      <c r="D8" s="77">
        <f t="shared" si="0"/>
        <v>10280</v>
      </c>
      <c r="E8" s="54">
        <f t="shared" si="0"/>
        <v>3996</v>
      </c>
      <c r="F8" s="53">
        <f t="shared" si="0"/>
        <v>964</v>
      </c>
      <c r="G8" s="54">
        <f t="shared" si="0"/>
        <v>329</v>
      </c>
      <c r="H8" s="67" t="s">
        <v>84</v>
      </c>
      <c r="I8" s="68" t="s">
        <v>79</v>
      </c>
      <c r="J8" s="75">
        <f>1862/5256</f>
        <v>0.35426179604261798</v>
      </c>
      <c r="K8" s="57"/>
    </row>
    <row r="9" spans="1:18" s="1" customFormat="1" ht="13.8" thickBot="1" x14ac:dyDescent="0.3">
      <c r="A9" s="176" t="s">
        <v>68</v>
      </c>
      <c r="B9" s="177"/>
      <c r="C9" s="177"/>
      <c r="D9" s="177"/>
      <c r="E9" s="177"/>
      <c r="F9" s="177"/>
      <c r="G9" s="177"/>
      <c r="H9" s="177"/>
      <c r="I9" s="177"/>
      <c r="J9" s="75"/>
      <c r="K9" s="83"/>
      <c r="L9" s="60" t="s">
        <v>71</v>
      </c>
      <c r="M9" s="59"/>
      <c r="N9" s="59"/>
      <c r="O9" s="59"/>
      <c r="P9" s="59"/>
      <c r="Q9" s="59"/>
      <c r="R9" s="59"/>
    </row>
    <row r="10" spans="1:18" s="1" customFormat="1" ht="13.2" x14ac:dyDescent="0.25">
      <c r="A10" s="7" t="s">
        <v>8</v>
      </c>
      <c r="B10" s="122">
        <v>2</v>
      </c>
      <c r="C10" s="123">
        <v>1</v>
      </c>
      <c r="D10" s="8">
        <v>77</v>
      </c>
      <c r="E10" s="114">
        <v>29</v>
      </c>
      <c r="F10" s="9">
        <v>52</v>
      </c>
      <c r="G10" s="114">
        <v>15</v>
      </c>
      <c r="H10" s="9">
        <f>B10+D10+F10</f>
        <v>131</v>
      </c>
      <c r="I10" s="63">
        <f>C10+E10+G10</f>
        <v>45</v>
      </c>
      <c r="J10" s="75">
        <f t="shared" ref="J10:J30" si="1">I10/H10</f>
        <v>0.34351145038167941</v>
      </c>
      <c r="K10" s="57"/>
    </row>
    <row r="11" spans="1:18" s="1" customFormat="1" ht="13.2" x14ac:dyDescent="0.25">
      <c r="A11" s="10" t="s">
        <v>9</v>
      </c>
      <c r="B11" s="91">
        <v>10</v>
      </c>
      <c r="C11" s="92">
        <v>7</v>
      </c>
      <c r="D11" s="13">
        <v>209</v>
      </c>
      <c r="E11" s="14">
        <v>58</v>
      </c>
      <c r="F11" s="15">
        <v>107</v>
      </c>
      <c r="G11" s="92">
        <v>40</v>
      </c>
      <c r="H11" s="15">
        <f t="shared" ref="H11:I30" si="2">B11+D11+F11</f>
        <v>326</v>
      </c>
      <c r="I11" s="64">
        <f t="shared" si="2"/>
        <v>105</v>
      </c>
      <c r="J11" s="75">
        <f t="shared" si="1"/>
        <v>0.32208588957055212</v>
      </c>
      <c r="L11" s="180" t="s">
        <v>76</v>
      </c>
      <c r="M11" s="180"/>
      <c r="N11" s="180"/>
      <c r="O11" s="180"/>
      <c r="P11" s="180"/>
      <c r="Q11" s="180"/>
      <c r="R11" s="180"/>
    </row>
    <row r="12" spans="1:18" s="1" customFormat="1" ht="13.2" x14ac:dyDescent="0.25">
      <c r="A12" s="10" t="s">
        <v>10</v>
      </c>
      <c r="B12" s="124">
        <v>146</v>
      </c>
      <c r="C12" s="111">
        <v>59</v>
      </c>
      <c r="D12" s="13">
        <v>120</v>
      </c>
      <c r="E12" s="14">
        <v>39</v>
      </c>
      <c r="F12" s="16"/>
      <c r="G12" s="12"/>
      <c r="H12" s="15">
        <f t="shared" si="2"/>
        <v>266</v>
      </c>
      <c r="I12" s="64">
        <f t="shared" si="2"/>
        <v>98</v>
      </c>
      <c r="J12" s="75">
        <f t="shared" si="1"/>
        <v>0.36842105263157893</v>
      </c>
      <c r="L12" s="180"/>
      <c r="M12" s="180"/>
      <c r="N12" s="180"/>
      <c r="O12" s="180"/>
      <c r="P12" s="180"/>
      <c r="Q12" s="180"/>
      <c r="R12" s="180"/>
    </row>
    <row r="13" spans="1:18" s="1" customFormat="1" ht="13.2" x14ac:dyDescent="0.25">
      <c r="A13" s="10" t="s">
        <v>11</v>
      </c>
      <c r="B13" s="13">
        <v>2169</v>
      </c>
      <c r="C13" s="92">
        <v>1354</v>
      </c>
      <c r="D13" s="13">
        <v>2645</v>
      </c>
      <c r="E13" s="14">
        <v>1180</v>
      </c>
      <c r="F13" s="15">
        <v>47</v>
      </c>
      <c r="G13" s="111">
        <v>9</v>
      </c>
      <c r="H13" s="15">
        <f t="shared" si="2"/>
        <v>4861</v>
      </c>
      <c r="I13" s="64">
        <f t="shared" si="2"/>
        <v>2543</v>
      </c>
      <c r="J13" s="75">
        <f t="shared" si="1"/>
        <v>0.52314338613454026</v>
      </c>
      <c r="L13" s="180"/>
      <c r="M13" s="180"/>
      <c r="N13" s="180"/>
      <c r="O13" s="180"/>
      <c r="P13" s="180"/>
      <c r="Q13" s="180"/>
      <c r="R13" s="180"/>
    </row>
    <row r="14" spans="1:18" s="1" customFormat="1" ht="13.2" x14ac:dyDescent="0.25">
      <c r="A14" s="10" t="s">
        <v>12</v>
      </c>
      <c r="B14" s="11"/>
      <c r="C14" s="12"/>
      <c r="D14" s="13">
        <v>40</v>
      </c>
      <c r="E14" s="14">
        <v>10</v>
      </c>
      <c r="F14" s="15">
        <v>17</v>
      </c>
      <c r="G14" s="111">
        <v>6</v>
      </c>
      <c r="H14" s="15">
        <f t="shared" si="2"/>
        <v>57</v>
      </c>
      <c r="I14" s="64">
        <f t="shared" si="2"/>
        <v>16</v>
      </c>
      <c r="J14" s="75">
        <f t="shared" si="1"/>
        <v>0.2807017543859649</v>
      </c>
      <c r="L14" s="180"/>
      <c r="M14" s="180"/>
      <c r="N14" s="180"/>
      <c r="O14" s="180"/>
      <c r="P14" s="180"/>
      <c r="Q14" s="180"/>
      <c r="R14" s="180"/>
    </row>
    <row r="15" spans="1:18" s="1" customFormat="1" ht="13.2" x14ac:dyDescent="0.25">
      <c r="A15" s="10" t="s">
        <v>13</v>
      </c>
      <c r="B15" s="91">
        <v>8</v>
      </c>
      <c r="C15" s="111">
        <v>4</v>
      </c>
      <c r="D15" s="13">
        <v>276</v>
      </c>
      <c r="E15" s="14">
        <v>80</v>
      </c>
      <c r="F15" s="52">
        <v>3</v>
      </c>
      <c r="G15" s="126"/>
      <c r="H15" s="15">
        <f t="shared" si="2"/>
        <v>287</v>
      </c>
      <c r="I15" s="64">
        <f t="shared" si="2"/>
        <v>84</v>
      </c>
      <c r="J15" s="75">
        <f t="shared" si="1"/>
        <v>0.29268292682926828</v>
      </c>
    </row>
    <row r="16" spans="1:18" s="1" customFormat="1" ht="13.2" x14ac:dyDescent="0.25">
      <c r="A16" s="10" t="s">
        <v>14</v>
      </c>
      <c r="B16" s="124">
        <v>12</v>
      </c>
      <c r="C16" s="111">
        <v>6</v>
      </c>
      <c r="D16" s="13">
        <v>43</v>
      </c>
      <c r="E16" s="92">
        <v>14</v>
      </c>
      <c r="F16" s="15">
        <v>38</v>
      </c>
      <c r="G16" s="111">
        <v>11</v>
      </c>
      <c r="H16" s="15">
        <f t="shared" si="2"/>
        <v>93</v>
      </c>
      <c r="I16" s="65">
        <f t="shared" si="2"/>
        <v>31</v>
      </c>
      <c r="J16" s="75">
        <f t="shared" si="1"/>
        <v>0.33333333333333331</v>
      </c>
    </row>
    <row r="17" spans="1:10" s="1" customFormat="1" ht="13.2" x14ac:dyDescent="0.25">
      <c r="A17" s="10" t="s">
        <v>15</v>
      </c>
      <c r="B17" s="91">
        <v>47</v>
      </c>
      <c r="C17" s="92">
        <v>22</v>
      </c>
      <c r="D17" s="13">
        <v>86</v>
      </c>
      <c r="E17" s="14">
        <v>22</v>
      </c>
      <c r="F17" s="52">
        <v>10</v>
      </c>
      <c r="G17" s="92">
        <v>1</v>
      </c>
      <c r="H17" s="52">
        <f t="shared" si="2"/>
        <v>143</v>
      </c>
      <c r="I17" s="64">
        <f t="shared" si="2"/>
        <v>45</v>
      </c>
      <c r="J17" s="75">
        <f t="shared" si="1"/>
        <v>0.31468531468531469</v>
      </c>
    </row>
    <row r="18" spans="1:10" s="1" customFormat="1" ht="13.2" x14ac:dyDescent="0.25">
      <c r="A18" s="10" t="s">
        <v>17</v>
      </c>
      <c r="B18" s="124">
        <v>2</v>
      </c>
      <c r="C18" s="111">
        <v>1</v>
      </c>
      <c r="D18" s="13">
        <v>21</v>
      </c>
      <c r="E18" s="92">
        <v>8</v>
      </c>
      <c r="F18" s="52">
        <v>8</v>
      </c>
      <c r="G18" s="111">
        <v>2</v>
      </c>
      <c r="H18" s="52">
        <f t="shared" si="2"/>
        <v>31</v>
      </c>
      <c r="I18" s="65">
        <f t="shared" si="2"/>
        <v>11</v>
      </c>
      <c r="J18" s="75">
        <f t="shared" si="1"/>
        <v>0.35483870967741937</v>
      </c>
    </row>
    <row r="19" spans="1:10" s="1" customFormat="1" ht="13.2" x14ac:dyDescent="0.25">
      <c r="A19" s="10" t="s">
        <v>18</v>
      </c>
      <c r="B19" s="11"/>
      <c r="C19" s="12"/>
      <c r="D19" s="91">
        <v>5</v>
      </c>
      <c r="E19" s="111">
        <v>2</v>
      </c>
      <c r="F19" s="52">
        <v>3</v>
      </c>
      <c r="G19" s="12"/>
      <c r="H19" s="52">
        <f t="shared" si="2"/>
        <v>8</v>
      </c>
      <c r="I19" s="78">
        <f t="shared" si="2"/>
        <v>2</v>
      </c>
      <c r="J19" s="75">
        <f t="shared" si="1"/>
        <v>0.25</v>
      </c>
    </row>
    <row r="20" spans="1:10" s="1" customFormat="1" ht="13.2" x14ac:dyDescent="0.25">
      <c r="A20" s="10" t="s">
        <v>19</v>
      </c>
      <c r="B20" s="91">
        <v>78</v>
      </c>
      <c r="C20" s="92">
        <v>35</v>
      </c>
      <c r="D20" s="13">
        <v>296</v>
      </c>
      <c r="E20" s="14">
        <v>110</v>
      </c>
      <c r="F20" s="15">
        <v>6</v>
      </c>
      <c r="G20" s="92">
        <v>3</v>
      </c>
      <c r="H20" s="52">
        <f t="shared" si="2"/>
        <v>380</v>
      </c>
      <c r="I20" s="65">
        <f t="shared" si="2"/>
        <v>148</v>
      </c>
      <c r="J20" s="75">
        <f t="shared" si="1"/>
        <v>0.38947368421052631</v>
      </c>
    </row>
    <row r="21" spans="1:10" s="1" customFormat="1" ht="13.2" x14ac:dyDescent="0.25">
      <c r="A21" s="10" t="s">
        <v>20</v>
      </c>
      <c r="B21" s="124">
        <v>2</v>
      </c>
      <c r="C21" s="111">
        <v>1</v>
      </c>
      <c r="D21" s="13">
        <v>18</v>
      </c>
      <c r="E21" s="111">
        <v>5</v>
      </c>
      <c r="F21" s="15">
        <v>5</v>
      </c>
      <c r="G21" s="111">
        <v>1</v>
      </c>
      <c r="H21" s="15">
        <f t="shared" si="2"/>
        <v>25</v>
      </c>
      <c r="I21" s="78">
        <f t="shared" si="2"/>
        <v>7</v>
      </c>
      <c r="J21" s="75">
        <f t="shared" si="1"/>
        <v>0.28000000000000003</v>
      </c>
    </row>
    <row r="22" spans="1:10" s="1" customFormat="1" ht="13.2" x14ac:dyDescent="0.25">
      <c r="A22" s="10" t="s">
        <v>21</v>
      </c>
      <c r="B22" s="91">
        <v>55</v>
      </c>
      <c r="C22" s="111">
        <v>18</v>
      </c>
      <c r="D22" s="13">
        <v>237</v>
      </c>
      <c r="E22" s="14">
        <v>76</v>
      </c>
      <c r="F22" s="15">
        <v>67</v>
      </c>
      <c r="G22" s="92">
        <v>19</v>
      </c>
      <c r="H22" s="15">
        <f t="shared" si="2"/>
        <v>359</v>
      </c>
      <c r="I22" s="65">
        <f t="shared" si="2"/>
        <v>113</v>
      </c>
      <c r="J22" s="75">
        <f t="shared" si="1"/>
        <v>0.31476323119777161</v>
      </c>
    </row>
    <row r="23" spans="1:10" s="1" customFormat="1" ht="13.2" x14ac:dyDescent="0.25">
      <c r="A23" s="10" t="s">
        <v>22</v>
      </c>
      <c r="B23" s="91">
        <v>36</v>
      </c>
      <c r="C23" s="92">
        <v>18</v>
      </c>
      <c r="D23" s="13">
        <v>334</v>
      </c>
      <c r="E23" s="14">
        <v>102</v>
      </c>
      <c r="F23" s="15">
        <v>130</v>
      </c>
      <c r="G23" s="92">
        <v>44</v>
      </c>
      <c r="H23" s="15">
        <f t="shared" si="2"/>
        <v>500</v>
      </c>
      <c r="I23" s="65">
        <f t="shared" si="2"/>
        <v>164</v>
      </c>
      <c r="J23" s="75">
        <f t="shared" si="1"/>
        <v>0.32800000000000001</v>
      </c>
    </row>
    <row r="24" spans="1:10" s="1" customFormat="1" ht="13.2" x14ac:dyDescent="0.25">
      <c r="A24" s="10" t="s">
        <v>23</v>
      </c>
      <c r="B24" s="124">
        <v>4</v>
      </c>
      <c r="C24" s="12"/>
      <c r="D24" s="13">
        <v>23</v>
      </c>
      <c r="E24" s="111">
        <v>11</v>
      </c>
      <c r="F24" s="52">
        <v>15</v>
      </c>
      <c r="G24" s="111">
        <v>6</v>
      </c>
      <c r="H24" s="15">
        <f t="shared" si="2"/>
        <v>42</v>
      </c>
      <c r="I24" s="78">
        <f t="shared" si="2"/>
        <v>17</v>
      </c>
      <c r="J24" s="75">
        <f t="shared" si="1"/>
        <v>0.40476190476190477</v>
      </c>
    </row>
    <row r="25" spans="1:10" s="1" customFormat="1" ht="13.2" x14ac:dyDescent="0.25">
      <c r="A25" s="10" t="s">
        <v>24</v>
      </c>
      <c r="B25" s="124">
        <v>5</v>
      </c>
      <c r="C25" s="111">
        <v>2</v>
      </c>
      <c r="D25" s="13">
        <v>91</v>
      </c>
      <c r="E25" s="92">
        <v>31</v>
      </c>
      <c r="F25" s="15">
        <v>158</v>
      </c>
      <c r="G25" s="92">
        <v>68</v>
      </c>
      <c r="H25" s="15">
        <f t="shared" si="2"/>
        <v>254</v>
      </c>
      <c r="I25" s="65">
        <f t="shared" si="2"/>
        <v>101</v>
      </c>
      <c r="J25" s="75">
        <f t="shared" si="1"/>
        <v>0.39763779527559057</v>
      </c>
    </row>
    <row r="26" spans="1:10" s="1" customFormat="1" ht="13.2" x14ac:dyDescent="0.25">
      <c r="A26" s="10" t="s">
        <v>25</v>
      </c>
      <c r="B26" s="124">
        <v>5</v>
      </c>
      <c r="C26" s="111">
        <v>2</v>
      </c>
      <c r="D26" s="91">
        <v>18</v>
      </c>
      <c r="E26" s="92">
        <v>5</v>
      </c>
      <c r="F26" s="15">
        <v>23</v>
      </c>
      <c r="G26" s="111">
        <v>7</v>
      </c>
      <c r="H26" s="15">
        <f t="shared" si="2"/>
        <v>46</v>
      </c>
      <c r="I26" s="65">
        <f t="shared" si="2"/>
        <v>14</v>
      </c>
      <c r="J26" s="75">
        <f t="shared" si="1"/>
        <v>0.30434782608695654</v>
      </c>
    </row>
    <row r="27" spans="1:10" s="1" customFormat="1" ht="13.2" x14ac:dyDescent="0.25">
      <c r="A27" s="10" t="s">
        <v>26</v>
      </c>
      <c r="B27" s="124">
        <v>14</v>
      </c>
      <c r="C27" s="111">
        <v>9</v>
      </c>
      <c r="D27" s="13">
        <v>665</v>
      </c>
      <c r="E27" s="92">
        <v>177</v>
      </c>
      <c r="F27" s="15">
        <v>120</v>
      </c>
      <c r="G27" s="92">
        <v>35</v>
      </c>
      <c r="H27" s="15">
        <f t="shared" si="2"/>
        <v>799</v>
      </c>
      <c r="I27" s="64">
        <f t="shared" si="2"/>
        <v>221</v>
      </c>
      <c r="J27" s="75">
        <f t="shared" si="1"/>
        <v>0.27659574468085107</v>
      </c>
    </row>
    <row r="28" spans="1:10" s="1" customFormat="1" ht="13.2" x14ac:dyDescent="0.25">
      <c r="A28" s="10" t="s">
        <v>27</v>
      </c>
      <c r="B28" s="91">
        <v>192</v>
      </c>
      <c r="C28" s="92">
        <v>138</v>
      </c>
      <c r="D28" s="13">
        <v>215</v>
      </c>
      <c r="E28" s="14">
        <v>77</v>
      </c>
      <c r="F28" s="15">
        <v>108</v>
      </c>
      <c r="G28" s="92">
        <v>54</v>
      </c>
      <c r="H28" s="15">
        <f t="shared" si="2"/>
        <v>515</v>
      </c>
      <c r="I28" s="64">
        <f t="shared" si="2"/>
        <v>269</v>
      </c>
      <c r="J28" s="75">
        <f t="shared" si="1"/>
        <v>0.52233009708737865</v>
      </c>
    </row>
    <row r="29" spans="1:10" s="1" customFormat="1" ht="13.2" x14ac:dyDescent="0.25">
      <c r="A29" s="10" t="s">
        <v>28</v>
      </c>
      <c r="B29" s="13">
        <v>318</v>
      </c>
      <c r="C29" s="92">
        <v>187</v>
      </c>
      <c r="D29" s="13">
        <v>4731</v>
      </c>
      <c r="E29" s="14">
        <v>1924</v>
      </c>
      <c r="F29" s="52">
        <v>13</v>
      </c>
      <c r="G29" s="111">
        <v>1</v>
      </c>
      <c r="H29" s="15">
        <f t="shared" si="2"/>
        <v>5062</v>
      </c>
      <c r="I29" s="64">
        <f t="shared" si="2"/>
        <v>2112</v>
      </c>
      <c r="J29" s="75">
        <f t="shared" si="1"/>
        <v>0.41722639273014617</v>
      </c>
    </row>
    <row r="30" spans="1:10" s="1" customFormat="1" ht="13.8" thickBot="1" x14ac:dyDescent="0.3">
      <c r="A30" s="17" t="s">
        <v>29</v>
      </c>
      <c r="B30" s="125">
        <v>26</v>
      </c>
      <c r="C30" s="112">
        <v>12</v>
      </c>
      <c r="D30" s="18">
        <v>130</v>
      </c>
      <c r="E30" s="19">
        <v>36</v>
      </c>
      <c r="F30" s="20">
        <v>34</v>
      </c>
      <c r="G30" s="112">
        <v>7</v>
      </c>
      <c r="H30" s="20">
        <f t="shared" si="2"/>
        <v>190</v>
      </c>
      <c r="I30" s="66">
        <f t="shared" si="2"/>
        <v>55</v>
      </c>
      <c r="J30" s="110">
        <f t="shared" si="1"/>
        <v>0.28947368421052633</v>
      </c>
    </row>
    <row r="31" spans="1:10" s="1" customFormat="1" ht="13.2" hidden="1" x14ac:dyDescent="0.25">
      <c r="D31" s="21"/>
      <c r="E31" s="22"/>
      <c r="J31" s="90">
        <v>1</v>
      </c>
    </row>
    <row r="32" spans="1:10" s="1" customFormat="1" ht="13.2" x14ac:dyDescent="0.25">
      <c r="D32" s="109"/>
      <c r="E32" s="109"/>
      <c r="J32" s="90"/>
    </row>
    <row r="33" spans="1:11" s="1" customFormat="1" ht="13.2" x14ac:dyDescent="0.25"/>
    <row r="34" spans="1:11" s="1" customFormat="1" ht="13.2" x14ac:dyDescent="0.25"/>
    <row r="35" spans="1:11" s="1" customFormat="1" ht="15" thickBot="1" x14ac:dyDescent="0.35">
      <c r="A35" s="23" t="s">
        <v>81</v>
      </c>
      <c r="B35" s="23"/>
      <c r="C35" s="23"/>
      <c r="D35" s="23"/>
      <c r="E35" s="23"/>
      <c r="F35" s="23"/>
      <c r="G35" s="23"/>
      <c r="H35" s="3"/>
      <c r="I35" s="3"/>
      <c r="J35"/>
      <c r="K35"/>
    </row>
    <row r="36" spans="1:11" s="1" customFormat="1" ht="66.599999999999994" thickBot="1" x14ac:dyDescent="0.3">
      <c r="A36" s="24"/>
      <c r="B36" s="25" t="s">
        <v>30</v>
      </c>
      <c r="C36" s="25" t="s">
        <v>31</v>
      </c>
      <c r="D36" s="25" t="s">
        <v>32</v>
      </c>
      <c r="E36" s="25" t="s">
        <v>33</v>
      </c>
      <c r="F36" s="25" t="s">
        <v>34</v>
      </c>
      <c r="G36" s="25" t="s">
        <v>35</v>
      </c>
      <c r="H36" s="25" t="s">
        <v>36</v>
      </c>
      <c r="I36" s="25" t="s">
        <v>37</v>
      </c>
      <c r="J36" s="25" t="s">
        <v>38</v>
      </c>
      <c r="K36" s="26" t="s">
        <v>39</v>
      </c>
    </row>
    <row r="37" spans="1:11" s="1" customFormat="1" ht="13.8" thickBot="1" x14ac:dyDescent="0.3">
      <c r="A37" s="27" t="s">
        <v>40</v>
      </c>
      <c r="B37" s="54" t="str">
        <f>I8</f>
        <v>2 544*</v>
      </c>
      <c r="C37" s="28">
        <f>SUMPRODUCT(C39:C56,B39:B56)/SUM(B39:B56)</f>
        <v>10.635590969455512</v>
      </c>
      <c r="D37" s="28">
        <f>SUMPRODUCT(D39:D56,B39:B56)/SUM(B39:B56)</f>
        <v>3.2297476759628152</v>
      </c>
      <c r="E37" s="28">
        <f>SUMPRODUCT(E39:E56,B39:B56)/SUM(B39:B56)</f>
        <v>2.7936254980079682</v>
      </c>
      <c r="F37" s="28">
        <f>SUMPRODUCT(F39:F56,B39:B56)/SUM(B39:B56)</f>
        <v>0</v>
      </c>
      <c r="G37" s="28">
        <f>SUMPRODUCT(G39:G56,B39:B56)/SUM(B39:B56)</f>
        <v>5.0608233731739709</v>
      </c>
      <c r="H37" s="28">
        <f>SUMPRODUCT(H39:H56,B39:B56)/SUM(B39:B56)</f>
        <v>0.40345285524568392</v>
      </c>
      <c r="I37" s="98">
        <f>SUMPRODUCT(I39:I56,B39:B56)/SUM(B39:B56)</f>
        <v>18.497766509718701</v>
      </c>
      <c r="J37" s="28">
        <f>SUMPRODUCT(J39:J56,B39:B56)/SUM(B39:B56)</f>
        <v>4.3075697211155379</v>
      </c>
      <c r="K37" s="99">
        <f>SUMPRODUCT(K39:K56,B39:B56)/SUM(B39:B56)</f>
        <v>22.805336230834239</v>
      </c>
    </row>
    <row r="38" spans="1:11" s="1" customFormat="1" ht="12.9" customHeight="1" thickBot="1" x14ac:dyDescent="0.3">
      <c r="A38" s="173" t="s">
        <v>41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5"/>
    </row>
    <row r="39" spans="1:11" s="1" customFormat="1" ht="13.2" x14ac:dyDescent="0.25">
      <c r="A39" s="7" t="s">
        <v>8</v>
      </c>
      <c r="B39" s="29">
        <f t="shared" ref="B39:B56" si="3">I10</f>
        <v>45</v>
      </c>
      <c r="C39" s="29">
        <v>14</v>
      </c>
      <c r="D39" s="29">
        <v>3</v>
      </c>
      <c r="E39" s="29">
        <v>2</v>
      </c>
      <c r="F39" s="29">
        <v>0</v>
      </c>
      <c r="G39" s="29">
        <v>14</v>
      </c>
      <c r="H39" s="29">
        <v>2</v>
      </c>
      <c r="I39" s="96">
        <v>30</v>
      </c>
      <c r="J39" s="29">
        <v>5</v>
      </c>
      <c r="K39" s="100">
        <f>I39+J39</f>
        <v>35</v>
      </c>
    </row>
    <row r="40" spans="1:11" s="1" customFormat="1" ht="13.2" x14ac:dyDescent="0.25">
      <c r="A40" s="30" t="s">
        <v>9</v>
      </c>
      <c r="B40" s="31">
        <f t="shared" si="3"/>
        <v>105</v>
      </c>
      <c r="C40" s="31">
        <v>14</v>
      </c>
      <c r="D40" s="31">
        <v>4</v>
      </c>
      <c r="E40" s="31">
        <v>1</v>
      </c>
      <c r="F40" s="31">
        <v>0</v>
      </c>
      <c r="G40" s="31">
        <v>10</v>
      </c>
      <c r="H40" s="31">
        <v>2</v>
      </c>
      <c r="I40" s="97">
        <v>25</v>
      </c>
      <c r="J40" s="31">
        <v>6</v>
      </c>
      <c r="K40" s="101">
        <f t="shared" ref="K40:K56" si="4">I40+J40</f>
        <v>31</v>
      </c>
    </row>
    <row r="41" spans="1:11" s="1" customFormat="1" ht="13.2" x14ac:dyDescent="0.25">
      <c r="A41" s="30" t="s">
        <v>10</v>
      </c>
      <c r="B41" s="31">
        <f t="shared" si="3"/>
        <v>98</v>
      </c>
      <c r="C41" s="31">
        <v>11</v>
      </c>
      <c r="D41" s="31">
        <v>4</v>
      </c>
      <c r="E41" s="31">
        <v>2</v>
      </c>
      <c r="F41" s="31">
        <v>0</v>
      </c>
      <c r="G41" s="31">
        <v>3</v>
      </c>
      <c r="H41" s="31">
        <v>0</v>
      </c>
      <c r="I41" s="97">
        <v>16</v>
      </c>
      <c r="J41" s="31">
        <v>4</v>
      </c>
      <c r="K41" s="101">
        <f t="shared" si="4"/>
        <v>20</v>
      </c>
    </row>
    <row r="42" spans="1:11" s="1" customFormat="1" ht="13.2" x14ac:dyDescent="0.25">
      <c r="A42" s="30" t="s">
        <v>11</v>
      </c>
      <c r="B42" s="31">
        <f t="shared" si="3"/>
        <v>2543</v>
      </c>
      <c r="C42" s="31">
        <v>10</v>
      </c>
      <c r="D42" s="31">
        <v>3</v>
      </c>
      <c r="E42" s="31">
        <v>3</v>
      </c>
      <c r="F42" s="31">
        <v>0</v>
      </c>
      <c r="G42" s="31">
        <v>4</v>
      </c>
      <c r="H42" s="31">
        <v>0</v>
      </c>
      <c r="I42" s="97">
        <v>17</v>
      </c>
      <c r="J42" s="31">
        <v>4</v>
      </c>
      <c r="K42" s="101">
        <f t="shared" si="4"/>
        <v>21</v>
      </c>
    </row>
    <row r="43" spans="1:11" s="1" customFormat="1" ht="13.2" x14ac:dyDescent="0.25">
      <c r="A43" s="30" t="s">
        <v>12</v>
      </c>
      <c r="B43" s="31">
        <f t="shared" si="3"/>
        <v>16</v>
      </c>
      <c r="C43" s="31">
        <v>9</v>
      </c>
      <c r="D43" s="31">
        <v>3</v>
      </c>
      <c r="E43" s="31">
        <v>4</v>
      </c>
      <c r="F43" s="31">
        <v>0</v>
      </c>
      <c r="G43" s="31">
        <v>10</v>
      </c>
      <c r="H43" s="31">
        <v>2</v>
      </c>
      <c r="I43" s="97">
        <v>23</v>
      </c>
      <c r="J43" s="31">
        <v>5</v>
      </c>
      <c r="K43" s="101">
        <f t="shared" si="4"/>
        <v>28</v>
      </c>
    </row>
    <row r="44" spans="1:11" s="1" customFormat="1" ht="13.2" x14ac:dyDescent="0.25">
      <c r="A44" s="30" t="s">
        <v>13</v>
      </c>
      <c r="B44" s="31">
        <f t="shared" si="3"/>
        <v>84</v>
      </c>
      <c r="C44" s="31">
        <v>12</v>
      </c>
      <c r="D44" s="31">
        <v>4</v>
      </c>
      <c r="E44" s="31">
        <v>5</v>
      </c>
      <c r="F44" s="31">
        <v>0</v>
      </c>
      <c r="G44" s="31">
        <v>7</v>
      </c>
      <c r="H44" s="31">
        <v>4</v>
      </c>
      <c r="I44" s="97">
        <v>25</v>
      </c>
      <c r="J44" s="31">
        <v>8</v>
      </c>
      <c r="K44" s="101">
        <f t="shared" si="4"/>
        <v>33</v>
      </c>
    </row>
    <row r="45" spans="1:11" s="1" customFormat="1" ht="13.2" x14ac:dyDescent="0.25">
      <c r="A45" s="30" t="s">
        <v>14</v>
      </c>
      <c r="B45" s="31">
        <f t="shared" si="3"/>
        <v>31</v>
      </c>
      <c r="C45" s="31">
        <v>12</v>
      </c>
      <c r="D45" s="31">
        <v>5</v>
      </c>
      <c r="E45" s="31">
        <v>1</v>
      </c>
      <c r="F45" s="31">
        <v>0</v>
      </c>
      <c r="G45" s="31">
        <v>9</v>
      </c>
      <c r="H45" s="31">
        <v>1</v>
      </c>
      <c r="I45" s="97">
        <v>23</v>
      </c>
      <c r="J45" s="31">
        <v>6</v>
      </c>
      <c r="K45" s="101">
        <f t="shared" si="4"/>
        <v>29</v>
      </c>
    </row>
    <row r="46" spans="1:11" s="1" customFormat="1" ht="13.2" x14ac:dyDescent="0.25">
      <c r="A46" s="30" t="s">
        <v>15</v>
      </c>
      <c r="B46" s="31">
        <f t="shared" si="3"/>
        <v>45</v>
      </c>
      <c r="C46" s="31">
        <v>12</v>
      </c>
      <c r="D46" s="31">
        <v>4</v>
      </c>
      <c r="E46" s="31">
        <v>2</v>
      </c>
      <c r="F46" s="31">
        <v>0</v>
      </c>
      <c r="G46" s="31">
        <v>4</v>
      </c>
      <c r="H46" s="31">
        <v>0</v>
      </c>
      <c r="I46" s="97">
        <v>18</v>
      </c>
      <c r="J46" s="31">
        <v>5</v>
      </c>
      <c r="K46" s="101">
        <f t="shared" si="4"/>
        <v>23</v>
      </c>
    </row>
    <row r="47" spans="1:11" s="1" customFormat="1" ht="13.2" x14ac:dyDescent="0.25">
      <c r="A47" s="30" t="s">
        <v>17</v>
      </c>
      <c r="B47" s="31">
        <f t="shared" si="3"/>
        <v>11</v>
      </c>
      <c r="C47" s="31">
        <v>12</v>
      </c>
      <c r="D47" s="31">
        <v>7</v>
      </c>
      <c r="E47" s="31">
        <v>2</v>
      </c>
      <c r="F47" s="31">
        <v>0</v>
      </c>
      <c r="G47" s="31">
        <v>8</v>
      </c>
      <c r="H47" s="31">
        <v>1</v>
      </c>
      <c r="I47" s="97">
        <v>23</v>
      </c>
      <c r="J47" s="31">
        <v>8</v>
      </c>
      <c r="K47" s="101">
        <f t="shared" si="4"/>
        <v>31</v>
      </c>
    </row>
    <row r="48" spans="1:11" s="1" customFormat="1" ht="13.2" x14ac:dyDescent="0.25">
      <c r="A48" s="30" t="s">
        <v>19</v>
      </c>
      <c r="B48" s="31">
        <f t="shared" si="3"/>
        <v>2</v>
      </c>
      <c r="C48" s="31">
        <v>9</v>
      </c>
      <c r="D48" s="31">
        <v>4</v>
      </c>
      <c r="E48" s="31">
        <v>3</v>
      </c>
      <c r="F48" s="31">
        <v>0</v>
      </c>
      <c r="G48" s="31">
        <v>3</v>
      </c>
      <c r="H48" s="31">
        <v>0</v>
      </c>
      <c r="I48" s="97">
        <v>15</v>
      </c>
      <c r="J48" s="31">
        <v>5</v>
      </c>
      <c r="K48" s="101">
        <f t="shared" si="4"/>
        <v>20</v>
      </c>
    </row>
    <row r="49" spans="1:11" s="1" customFormat="1" ht="13.2" x14ac:dyDescent="0.25">
      <c r="A49" s="30" t="s">
        <v>21</v>
      </c>
      <c r="B49" s="31">
        <f t="shared" si="3"/>
        <v>148</v>
      </c>
      <c r="C49" s="31">
        <v>11</v>
      </c>
      <c r="D49" s="31">
        <v>3</v>
      </c>
      <c r="E49" s="31">
        <v>4</v>
      </c>
      <c r="F49" s="31">
        <v>0</v>
      </c>
      <c r="G49" s="31">
        <v>5</v>
      </c>
      <c r="H49" s="31">
        <v>1</v>
      </c>
      <c r="I49" s="97">
        <v>21</v>
      </c>
      <c r="J49" s="31">
        <v>4</v>
      </c>
      <c r="K49" s="101">
        <f t="shared" si="4"/>
        <v>25</v>
      </c>
    </row>
    <row r="50" spans="1:11" s="1" customFormat="1" ht="13.2" x14ac:dyDescent="0.25">
      <c r="A50" s="30" t="s">
        <v>22</v>
      </c>
      <c r="B50" s="31">
        <f t="shared" si="3"/>
        <v>7</v>
      </c>
      <c r="C50" s="31">
        <v>14</v>
      </c>
      <c r="D50" s="31">
        <v>3</v>
      </c>
      <c r="E50" s="31">
        <v>1</v>
      </c>
      <c r="F50" s="31">
        <v>0</v>
      </c>
      <c r="G50" s="31">
        <v>8</v>
      </c>
      <c r="H50" s="31">
        <v>2</v>
      </c>
      <c r="I50" s="97">
        <v>23</v>
      </c>
      <c r="J50" s="31">
        <v>5</v>
      </c>
      <c r="K50" s="101">
        <f t="shared" si="4"/>
        <v>28</v>
      </c>
    </row>
    <row r="51" spans="1:11" s="1" customFormat="1" ht="13.2" x14ac:dyDescent="0.25">
      <c r="A51" s="30" t="s">
        <v>24</v>
      </c>
      <c r="B51" s="31">
        <f t="shared" si="3"/>
        <v>113</v>
      </c>
      <c r="C51" s="31">
        <v>10</v>
      </c>
      <c r="D51" s="31">
        <v>2</v>
      </c>
      <c r="E51" s="31">
        <v>1</v>
      </c>
      <c r="F51" s="31">
        <v>0</v>
      </c>
      <c r="G51" s="31">
        <v>8</v>
      </c>
      <c r="H51" s="31">
        <v>1</v>
      </c>
      <c r="I51" s="97">
        <v>19</v>
      </c>
      <c r="J51" s="31">
        <v>4</v>
      </c>
      <c r="K51" s="101">
        <f t="shared" si="4"/>
        <v>23</v>
      </c>
    </row>
    <row r="52" spans="1:11" s="1" customFormat="1" ht="13.2" x14ac:dyDescent="0.25">
      <c r="A52" s="30" t="s">
        <v>25</v>
      </c>
      <c r="B52" s="31">
        <f t="shared" si="3"/>
        <v>164</v>
      </c>
      <c r="C52" s="31">
        <v>8</v>
      </c>
      <c r="D52" s="31">
        <v>1</v>
      </c>
      <c r="E52" s="31">
        <v>3</v>
      </c>
      <c r="F52" s="31">
        <v>0</v>
      </c>
      <c r="G52" s="31">
        <v>8</v>
      </c>
      <c r="H52" s="31">
        <v>1</v>
      </c>
      <c r="I52" s="97">
        <v>18</v>
      </c>
      <c r="J52" s="31">
        <v>1</v>
      </c>
      <c r="K52" s="101">
        <f t="shared" si="4"/>
        <v>19</v>
      </c>
    </row>
    <row r="53" spans="1:11" s="1" customFormat="1" ht="13.2" x14ac:dyDescent="0.25">
      <c r="A53" s="30" t="s">
        <v>26</v>
      </c>
      <c r="B53" s="31">
        <f t="shared" si="3"/>
        <v>17</v>
      </c>
      <c r="C53" s="31">
        <v>19</v>
      </c>
      <c r="D53" s="31">
        <v>5</v>
      </c>
      <c r="E53" s="31">
        <v>2</v>
      </c>
      <c r="F53" s="31">
        <v>0</v>
      </c>
      <c r="G53" s="31">
        <v>10</v>
      </c>
      <c r="H53" s="31">
        <v>2</v>
      </c>
      <c r="I53" s="97">
        <v>31</v>
      </c>
      <c r="J53" s="31">
        <v>7</v>
      </c>
      <c r="K53" s="101">
        <f t="shared" si="4"/>
        <v>38</v>
      </c>
    </row>
    <row r="54" spans="1:11" s="1" customFormat="1" ht="12.9" customHeight="1" x14ac:dyDescent="0.25">
      <c r="A54" s="30" t="s">
        <v>27</v>
      </c>
      <c r="B54" s="31">
        <f t="shared" si="3"/>
        <v>101</v>
      </c>
      <c r="C54" s="31">
        <v>17</v>
      </c>
      <c r="D54" s="31">
        <v>7</v>
      </c>
      <c r="E54" s="31">
        <v>1</v>
      </c>
      <c r="F54" s="31">
        <v>0</v>
      </c>
      <c r="G54" s="31">
        <v>8</v>
      </c>
      <c r="H54" s="31">
        <v>1</v>
      </c>
      <c r="I54" s="97">
        <v>25</v>
      </c>
      <c r="J54" s="31">
        <v>8</v>
      </c>
      <c r="K54" s="101">
        <f t="shared" si="4"/>
        <v>33</v>
      </c>
    </row>
    <row r="55" spans="1:11" s="1" customFormat="1" ht="13.2" x14ac:dyDescent="0.25">
      <c r="A55" s="30" t="s">
        <v>28</v>
      </c>
      <c r="B55" s="31">
        <f t="shared" si="3"/>
        <v>14</v>
      </c>
      <c r="C55" s="31">
        <v>10</v>
      </c>
      <c r="D55" s="31">
        <v>2</v>
      </c>
      <c r="E55" s="31">
        <v>6</v>
      </c>
      <c r="F55" s="31">
        <v>0</v>
      </c>
      <c r="G55" s="31">
        <v>5</v>
      </c>
      <c r="H55" s="31">
        <v>1</v>
      </c>
      <c r="I55" s="97">
        <v>21</v>
      </c>
      <c r="J55" s="31">
        <v>3</v>
      </c>
      <c r="K55" s="101">
        <f t="shared" si="4"/>
        <v>24</v>
      </c>
    </row>
    <row r="56" spans="1:11" s="1" customFormat="1" ht="13.8" thickBot="1" x14ac:dyDescent="0.3">
      <c r="A56" s="32" t="s">
        <v>29</v>
      </c>
      <c r="B56" s="33">
        <f t="shared" si="3"/>
        <v>221</v>
      </c>
      <c r="C56" s="33">
        <v>13</v>
      </c>
      <c r="D56" s="33">
        <v>5</v>
      </c>
      <c r="E56" s="33">
        <v>2</v>
      </c>
      <c r="F56" s="33">
        <v>0</v>
      </c>
      <c r="G56" s="33">
        <v>7</v>
      </c>
      <c r="H56" s="33">
        <v>1</v>
      </c>
      <c r="I56" s="95">
        <v>22.09090909090909</v>
      </c>
      <c r="J56" s="33">
        <v>6</v>
      </c>
      <c r="K56" s="104">
        <f t="shared" si="4"/>
        <v>28.09090909090909</v>
      </c>
    </row>
    <row r="57" spans="1:11" s="1" customFormat="1" ht="13.8" thickBot="1" x14ac:dyDescent="0.3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50"/>
    </row>
    <row r="58" spans="1:11" ht="16.5" customHeight="1" thickBot="1" x14ac:dyDescent="0.35">
      <c r="A58" s="165" t="s">
        <v>42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7"/>
    </row>
    <row r="59" spans="1:11" ht="16.5" customHeight="1" x14ac:dyDescent="0.3">
      <c r="A59" s="36" t="s">
        <v>43</v>
      </c>
      <c r="B59" s="115">
        <f>C8</f>
        <v>1876</v>
      </c>
      <c r="C59" s="115">
        <v>12</v>
      </c>
      <c r="D59" s="115">
        <v>5</v>
      </c>
      <c r="E59" s="115">
        <v>0</v>
      </c>
      <c r="F59" s="115">
        <v>0</v>
      </c>
      <c r="G59" s="115">
        <v>4.1904761904761907</v>
      </c>
      <c r="H59" s="115">
        <v>0.19047619047619047</v>
      </c>
      <c r="I59" s="93">
        <v>16</v>
      </c>
      <c r="J59" s="115">
        <v>5</v>
      </c>
      <c r="K59" s="100">
        <f t="shared" ref="K59:K61" si="5">I59+J59</f>
        <v>21</v>
      </c>
    </row>
    <row r="60" spans="1:11" x14ac:dyDescent="0.3">
      <c r="A60" s="38" t="s">
        <v>44</v>
      </c>
      <c r="B60" s="39">
        <f>E8</f>
        <v>3996</v>
      </c>
      <c r="C60" s="39">
        <v>11</v>
      </c>
      <c r="D60" s="39">
        <v>2</v>
      </c>
      <c r="E60" s="39">
        <v>5</v>
      </c>
      <c r="F60" s="39">
        <v>0</v>
      </c>
      <c r="G60" s="39">
        <v>4.5441988950276242</v>
      </c>
      <c r="H60" s="39">
        <v>0.6270718232044199</v>
      </c>
      <c r="I60" s="94">
        <v>21</v>
      </c>
      <c r="J60" s="39">
        <v>3</v>
      </c>
      <c r="K60" s="104">
        <f t="shared" si="5"/>
        <v>24</v>
      </c>
    </row>
    <row r="61" spans="1:11" ht="15" thickBot="1" x14ac:dyDescent="0.35">
      <c r="A61" s="32" t="s">
        <v>45</v>
      </c>
      <c r="B61" s="33">
        <f>G8</f>
        <v>329</v>
      </c>
      <c r="C61" s="33">
        <v>14</v>
      </c>
      <c r="D61" s="33">
        <v>3</v>
      </c>
      <c r="E61" s="33">
        <v>2</v>
      </c>
      <c r="F61" s="33">
        <v>0</v>
      </c>
      <c r="G61" s="33">
        <v>11</v>
      </c>
      <c r="H61" s="33">
        <v>2</v>
      </c>
      <c r="I61" s="95">
        <v>27</v>
      </c>
      <c r="J61" s="33">
        <v>5</v>
      </c>
      <c r="K61" s="102">
        <f t="shared" si="5"/>
        <v>32</v>
      </c>
    </row>
    <row r="62" spans="1:11" x14ac:dyDescent="0.3">
      <c r="A62" s="105"/>
      <c r="B62" s="106"/>
      <c r="C62" s="106"/>
      <c r="D62" s="106"/>
      <c r="E62" s="106"/>
      <c r="F62" s="106"/>
      <c r="G62" s="106"/>
      <c r="H62" s="106"/>
      <c r="I62" s="116"/>
      <c r="J62" s="117"/>
      <c r="K62" s="116"/>
    </row>
    <row r="63" spans="1:11" x14ac:dyDescent="0.3">
      <c r="A63" s="105"/>
      <c r="B63" s="106"/>
      <c r="C63" s="106"/>
      <c r="D63" s="106"/>
      <c r="E63" s="106"/>
      <c r="F63" s="106"/>
      <c r="G63" s="106"/>
      <c r="H63" s="106"/>
      <c r="I63" s="116"/>
      <c r="J63" s="117"/>
      <c r="K63" s="116"/>
    </row>
    <row r="64" spans="1:11" ht="14.4" customHeight="1" x14ac:dyDescent="0.3">
      <c r="A64" s="181" t="s">
        <v>82</v>
      </c>
      <c r="B64" s="89"/>
      <c r="C64" s="89"/>
      <c r="D64" s="89"/>
      <c r="E64" s="89"/>
    </row>
    <row r="65" spans="1:5" x14ac:dyDescent="0.3">
      <c r="A65" s="181"/>
      <c r="B65" s="89"/>
      <c r="C65" s="89"/>
      <c r="D65" s="89"/>
      <c r="E65" s="89"/>
    </row>
    <row r="67" spans="1:5" x14ac:dyDescent="0.3">
      <c r="A67" s="88" t="s">
        <v>83</v>
      </c>
    </row>
  </sheetData>
  <sheetProtection algorithmName="SHA-512" hashValue="fjdj9fgugyJ9oxqRtAwLQ88bdw3zqAMyV11GRS3jVrggn63Vy2C3AryULSKRblYWiLzjBPhVZ6athuBwX+lsBA==" saltValue="sLgFbZV7eJBrLLnEYbcMIQ==" spinCount="100000" sheet="1" formatCells="0" formatColumns="0" formatRows="0" insertColumns="0" insertRows="0" insertHyperlinks="0" deleteColumns="0" deleteRows="0" sort="0" autoFilter="0" pivotTables="0"/>
  <mergeCells count="11">
    <mergeCell ref="A38:K38"/>
    <mergeCell ref="L11:R14"/>
    <mergeCell ref="A64:A65"/>
    <mergeCell ref="B1:F1"/>
    <mergeCell ref="I1:M1"/>
    <mergeCell ref="B6:C6"/>
    <mergeCell ref="D6:E6"/>
    <mergeCell ref="F6:G6"/>
    <mergeCell ref="H6:J6"/>
    <mergeCell ref="A9:I9"/>
    <mergeCell ref="A58:K58"/>
  </mergeCells>
  <conditionalFormatting sqref="J3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{7F5878C2-7B56-417F-A67B-F2F259F0E24A}</x14:id>
        </ext>
      </extLst>
    </cfRule>
  </conditionalFormatting>
  <conditionalFormatting sqref="J8:J3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{3BEF6223-C256-4B55-BA8A-FB932E5CB5B8}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5878C2-7B56-417F-A67B-F2F259F0E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J31</xm:sqref>
        </x14:conditionalFormatting>
        <x14:conditionalFormatting xmlns:xm="http://schemas.microsoft.com/office/excel/2006/main">
          <x14:cfRule type="dataBar" id="{3BEF6223-C256-4B55-BA8A-FB932E5CB5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J8:J30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ECB8-857A-439F-BB15-F341FDC2114C}">
  <dimension ref="A1:R65"/>
  <sheetViews>
    <sheetView zoomScaleNormal="100" workbookViewId="0">
      <selection activeCell="I128" sqref="I128"/>
    </sheetView>
  </sheetViews>
  <sheetFormatPr defaultRowHeight="13.2" x14ac:dyDescent="0.25"/>
  <cols>
    <col min="1" max="1" width="52.5546875" style="1" customWidth="1"/>
    <col min="2" max="2" width="12.33203125" style="1" customWidth="1"/>
    <col min="3" max="3" width="23.109375" style="1" customWidth="1"/>
    <col min="4" max="4" width="11" style="1" customWidth="1"/>
    <col min="5" max="5" width="24.5546875" style="1" customWidth="1"/>
    <col min="6" max="6" width="11.44140625" style="1" customWidth="1"/>
    <col min="7" max="7" width="27.44140625" style="1" customWidth="1"/>
    <col min="8" max="8" width="12.5546875" style="1" customWidth="1"/>
    <col min="9" max="9" width="22.88671875" style="1" customWidth="1"/>
    <col min="10" max="10" width="20.44140625" style="1" customWidth="1"/>
    <col min="11" max="256" width="8.6640625" style="1"/>
    <col min="257" max="257" width="56.109375" style="1" customWidth="1"/>
    <col min="258" max="258" width="12.33203125" style="1" customWidth="1"/>
    <col min="259" max="259" width="18.5546875" style="1" customWidth="1"/>
    <col min="260" max="260" width="8.6640625" style="1"/>
    <col min="261" max="261" width="18.6640625" style="1" customWidth="1"/>
    <col min="262" max="262" width="8.6640625" style="1"/>
    <col min="263" max="263" width="18.88671875" style="1" customWidth="1"/>
    <col min="264" max="512" width="8.6640625" style="1"/>
    <col min="513" max="513" width="56.109375" style="1" customWidth="1"/>
    <col min="514" max="514" width="12.33203125" style="1" customWidth="1"/>
    <col min="515" max="515" width="18.5546875" style="1" customWidth="1"/>
    <col min="516" max="516" width="8.6640625" style="1"/>
    <col min="517" max="517" width="18.6640625" style="1" customWidth="1"/>
    <col min="518" max="518" width="8.6640625" style="1"/>
    <col min="519" max="519" width="18.88671875" style="1" customWidth="1"/>
    <col min="520" max="768" width="8.6640625" style="1"/>
    <col min="769" max="769" width="56.109375" style="1" customWidth="1"/>
    <col min="770" max="770" width="12.33203125" style="1" customWidth="1"/>
    <col min="771" max="771" width="18.5546875" style="1" customWidth="1"/>
    <col min="772" max="772" width="8.6640625" style="1"/>
    <col min="773" max="773" width="18.6640625" style="1" customWidth="1"/>
    <col min="774" max="774" width="8.6640625" style="1"/>
    <col min="775" max="775" width="18.88671875" style="1" customWidth="1"/>
    <col min="776" max="1024" width="8.6640625" style="1"/>
    <col min="1025" max="1025" width="56.109375" style="1" customWidth="1"/>
    <col min="1026" max="1026" width="12.33203125" style="1" customWidth="1"/>
    <col min="1027" max="1027" width="18.5546875" style="1" customWidth="1"/>
    <col min="1028" max="1028" width="8.6640625" style="1"/>
    <col min="1029" max="1029" width="18.6640625" style="1" customWidth="1"/>
    <col min="1030" max="1030" width="8.6640625" style="1"/>
    <col min="1031" max="1031" width="18.88671875" style="1" customWidth="1"/>
    <col min="1032" max="1280" width="8.6640625" style="1"/>
    <col min="1281" max="1281" width="56.109375" style="1" customWidth="1"/>
    <col min="1282" max="1282" width="12.33203125" style="1" customWidth="1"/>
    <col min="1283" max="1283" width="18.5546875" style="1" customWidth="1"/>
    <col min="1284" max="1284" width="8.6640625" style="1"/>
    <col min="1285" max="1285" width="18.6640625" style="1" customWidth="1"/>
    <col min="1286" max="1286" width="8.6640625" style="1"/>
    <col min="1287" max="1287" width="18.88671875" style="1" customWidth="1"/>
    <col min="1288" max="1536" width="8.6640625" style="1"/>
    <col min="1537" max="1537" width="56.109375" style="1" customWidth="1"/>
    <col min="1538" max="1538" width="12.33203125" style="1" customWidth="1"/>
    <col min="1539" max="1539" width="18.5546875" style="1" customWidth="1"/>
    <col min="1540" max="1540" width="8.6640625" style="1"/>
    <col min="1541" max="1541" width="18.6640625" style="1" customWidth="1"/>
    <col min="1542" max="1542" width="8.6640625" style="1"/>
    <col min="1543" max="1543" width="18.88671875" style="1" customWidth="1"/>
    <col min="1544" max="1792" width="8.6640625" style="1"/>
    <col min="1793" max="1793" width="56.109375" style="1" customWidth="1"/>
    <col min="1794" max="1794" width="12.33203125" style="1" customWidth="1"/>
    <col min="1795" max="1795" width="18.5546875" style="1" customWidth="1"/>
    <col min="1796" max="1796" width="8.6640625" style="1"/>
    <col min="1797" max="1797" width="18.6640625" style="1" customWidth="1"/>
    <col min="1798" max="1798" width="8.6640625" style="1"/>
    <col min="1799" max="1799" width="18.88671875" style="1" customWidth="1"/>
    <col min="1800" max="2048" width="8.6640625" style="1"/>
    <col min="2049" max="2049" width="56.109375" style="1" customWidth="1"/>
    <col min="2050" max="2050" width="12.33203125" style="1" customWidth="1"/>
    <col min="2051" max="2051" width="18.5546875" style="1" customWidth="1"/>
    <col min="2052" max="2052" width="8.6640625" style="1"/>
    <col min="2053" max="2053" width="18.6640625" style="1" customWidth="1"/>
    <col min="2054" max="2054" width="8.6640625" style="1"/>
    <col min="2055" max="2055" width="18.88671875" style="1" customWidth="1"/>
    <col min="2056" max="2304" width="8.6640625" style="1"/>
    <col min="2305" max="2305" width="56.109375" style="1" customWidth="1"/>
    <col min="2306" max="2306" width="12.33203125" style="1" customWidth="1"/>
    <col min="2307" max="2307" width="18.5546875" style="1" customWidth="1"/>
    <col min="2308" max="2308" width="8.6640625" style="1"/>
    <col min="2309" max="2309" width="18.6640625" style="1" customWidth="1"/>
    <col min="2310" max="2310" width="8.6640625" style="1"/>
    <col min="2311" max="2311" width="18.88671875" style="1" customWidth="1"/>
    <col min="2312" max="2560" width="8.6640625" style="1"/>
    <col min="2561" max="2561" width="56.109375" style="1" customWidth="1"/>
    <col min="2562" max="2562" width="12.33203125" style="1" customWidth="1"/>
    <col min="2563" max="2563" width="18.5546875" style="1" customWidth="1"/>
    <col min="2564" max="2564" width="8.6640625" style="1"/>
    <col min="2565" max="2565" width="18.6640625" style="1" customWidth="1"/>
    <col min="2566" max="2566" width="8.6640625" style="1"/>
    <col min="2567" max="2567" width="18.88671875" style="1" customWidth="1"/>
    <col min="2568" max="2816" width="8.6640625" style="1"/>
    <col min="2817" max="2817" width="56.109375" style="1" customWidth="1"/>
    <col min="2818" max="2818" width="12.33203125" style="1" customWidth="1"/>
    <col min="2819" max="2819" width="18.5546875" style="1" customWidth="1"/>
    <col min="2820" max="2820" width="8.6640625" style="1"/>
    <col min="2821" max="2821" width="18.6640625" style="1" customWidth="1"/>
    <col min="2822" max="2822" width="8.6640625" style="1"/>
    <col min="2823" max="2823" width="18.88671875" style="1" customWidth="1"/>
    <col min="2824" max="3072" width="8.6640625" style="1"/>
    <col min="3073" max="3073" width="56.109375" style="1" customWidth="1"/>
    <col min="3074" max="3074" width="12.33203125" style="1" customWidth="1"/>
    <col min="3075" max="3075" width="18.5546875" style="1" customWidth="1"/>
    <col min="3076" max="3076" width="8.6640625" style="1"/>
    <col min="3077" max="3077" width="18.6640625" style="1" customWidth="1"/>
    <col min="3078" max="3078" width="8.6640625" style="1"/>
    <col min="3079" max="3079" width="18.88671875" style="1" customWidth="1"/>
    <col min="3080" max="3328" width="8.6640625" style="1"/>
    <col min="3329" max="3329" width="56.109375" style="1" customWidth="1"/>
    <col min="3330" max="3330" width="12.33203125" style="1" customWidth="1"/>
    <col min="3331" max="3331" width="18.5546875" style="1" customWidth="1"/>
    <col min="3332" max="3332" width="8.6640625" style="1"/>
    <col min="3333" max="3333" width="18.6640625" style="1" customWidth="1"/>
    <col min="3334" max="3334" width="8.6640625" style="1"/>
    <col min="3335" max="3335" width="18.88671875" style="1" customWidth="1"/>
    <col min="3336" max="3584" width="8.6640625" style="1"/>
    <col min="3585" max="3585" width="56.109375" style="1" customWidth="1"/>
    <col min="3586" max="3586" width="12.33203125" style="1" customWidth="1"/>
    <col min="3587" max="3587" width="18.5546875" style="1" customWidth="1"/>
    <col min="3588" max="3588" width="8.6640625" style="1"/>
    <col min="3589" max="3589" width="18.6640625" style="1" customWidth="1"/>
    <col min="3590" max="3590" width="8.6640625" style="1"/>
    <col min="3591" max="3591" width="18.88671875" style="1" customWidth="1"/>
    <col min="3592" max="3840" width="8.6640625" style="1"/>
    <col min="3841" max="3841" width="56.109375" style="1" customWidth="1"/>
    <col min="3842" max="3842" width="12.33203125" style="1" customWidth="1"/>
    <col min="3843" max="3843" width="18.5546875" style="1" customWidth="1"/>
    <col min="3844" max="3844" width="8.6640625" style="1"/>
    <col min="3845" max="3845" width="18.6640625" style="1" customWidth="1"/>
    <col min="3846" max="3846" width="8.6640625" style="1"/>
    <col min="3847" max="3847" width="18.88671875" style="1" customWidth="1"/>
    <col min="3848" max="4096" width="8.6640625" style="1"/>
    <col min="4097" max="4097" width="56.109375" style="1" customWidth="1"/>
    <col min="4098" max="4098" width="12.33203125" style="1" customWidth="1"/>
    <col min="4099" max="4099" width="18.5546875" style="1" customWidth="1"/>
    <col min="4100" max="4100" width="8.6640625" style="1"/>
    <col min="4101" max="4101" width="18.6640625" style="1" customWidth="1"/>
    <col min="4102" max="4102" width="8.6640625" style="1"/>
    <col min="4103" max="4103" width="18.88671875" style="1" customWidth="1"/>
    <col min="4104" max="4352" width="8.6640625" style="1"/>
    <col min="4353" max="4353" width="56.109375" style="1" customWidth="1"/>
    <col min="4354" max="4354" width="12.33203125" style="1" customWidth="1"/>
    <col min="4355" max="4355" width="18.5546875" style="1" customWidth="1"/>
    <col min="4356" max="4356" width="8.6640625" style="1"/>
    <col min="4357" max="4357" width="18.6640625" style="1" customWidth="1"/>
    <col min="4358" max="4358" width="8.6640625" style="1"/>
    <col min="4359" max="4359" width="18.88671875" style="1" customWidth="1"/>
    <col min="4360" max="4608" width="8.6640625" style="1"/>
    <col min="4609" max="4609" width="56.109375" style="1" customWidth="1"/>
    <col min="4610" max="4610" width="12.33203125" style="1" customWidth="1"/>
    <col min="4611" max="4611" width="18.5546875" style="1" customWidth="1"/>
    <col min="4612" max="4612" width="8.6640625" style="1"/>
    <col min="4613" max="4613" width="18.6640625" style="1" customWidth="1"/>
    <col min="4614" max="4614" width="8.6640625" style="1"/>
    <col min="4615" max="4615" width="18.88671875" style="1" customWidth="1"/>
    <col min="4616" max="4864" width="8.6640625" style="1"/>
    <col min="4865" max="4865" width="56.109375" style="1" customWidth="1"/>
    <col min="4866" max="4866" width="12.33203125" style="1" customWidth="1"/>
    <col min="4867" max="4867" width="18.5546875" style="1" customWidth="1"/>
    <col min="4868" max="4868" width="8.6640625" style="1"/>
    <col min="4869" max="4869" width="18.6640625" style="1" customWidth="1"/>
    <col min="4870" max="4870" width="8.6640625" style="1"/>
    <col min="4871" max="4871" width="18.88671875" style="1" customWidth="1"/>
    <col min="4872" max="5120" width="8.6640625" style="1"/>
    <col min="5121" max="5121" width="56.109375" style="1" customWidth="1"/>
    <col min="5122" max="5122" width="12.33203125" style="1" customWidth="1"/>
    <col min="5123" max="5123" width="18.5546875" style="1" customWidth="1"/>
    <col min="5124" max="5124" width="8.6640625" style="1"/>
    <col min="5125" max="5125" width="18.6640625" style="1" customWidth="1"/>
    <col min="5126" max="5126" width="8.6640625" style="1"/>
    <col min="5127" max="5127" width="18.88671875" style="1" customWidth="1"/>
    <col min="5128" max="5376" width="8.6640625" style="1"/>
    <col min="5377" max="5377" width="56.109375" style="1" customWidth="1"/>
    <col min="5378" max="5378" width="12.33203125" style="1" customWidth="1"/>
    <col min="5379" max="5379" width="18.5546875" style="1" customWidth="1"/>
    <col min="5380" max="5380" width="8.6640625" style="1"/>
    <col min="5381" max="5381" width="18.6640625" style="1" customWidth="1"/>
    <col min="5382" max="5382" width="8.6640625" style="1"/>
    <col min="5383" max="5383" width="18.88671875" style="1" customWidth="1"/>
    <col min="5384" max="5632" width="8.6640625" style="1"/>
    <col min="5633" max="5633" width="56.109375" style="1" customWidth="1"/>
    <col min="5634" max="5634" width="12.33203125" style="1" customWidth="1"/>
    <col min="5635" max="5635" width="18.5546875" style="1" customWidth="1"/>
    <col min="5636" max="5636" width="8.6640625" style="1"/>
    <col min="5637" max="5637" width="18.6640625" style="1" customWidth="1"/>
    <col min="5638" max="5638" width="8.6640625" style="1"/>
    <col min="5639" max="5639" width="18.88671875" style="1" customWidth="1"/>
    <col min="5640" max="5888" width="8.6640625" style="1"/>
    <col min="5889" max="5889" width="56.109375" style="1" customWidth="1"/>
    <col min="5890" max="5890" width="12.33203125" style="1" customWidth="1"/>
    <col min="5891" max="5891" width="18.5546875" style="1" customWidth="1"/>
    <col min="5892" max="5892" width="8.6640625" style="1"/>
    <col min="5893" max="5893" width="18.6640625" style="1" customWidth="1"/>
    <col min="5894" max="5894" width="8.6640625" style="1"/>
    <col min="5895" max="5895" width="18.88671875" style="1" customWidth="1"/>
    <col min="5896" max="6144" width="8.6640625" style="1"/>
    <col min="6145" max="6145" width="56.109375" style="1" customWidth="1"/>
    <col min="6146" max="6146" width="12.33203125" style="1" customWidth="1"/>
    <col min="6147" max="6147" width="18.5546875" style="1" customWidth="1"/>
    <col min="6148" max="6148" width="8.6640625" style="1"/>
    <col min="6149" max="6149" width="18.6640625" style="1" customWidth="1"/>
    <col min="6150" max="6150" width="8.6640625" style="1"/>
    <col min="6151" max="6151" width="18.88671875" style="1" customWidth="1"/>
    <col min="6152" max="6400" width="8.6640625" style="1"/>
    <col min="6401" max="6401" width="56.109375" style="1" customWidth="1"/>
    <col min="6402" max="6402" width="12.33203125" style="1" customWidth="1"/>
    <col min="6403" max="6403" width="18.5546875" style="1" customWidth="1"/>
    <col min="6404" max="6404" width="8.6640625" style="1"/>
    <col min="6405" max="6405" width="18.6640625" style="1" customWidth="1"/>
    <col min="6406" max="6406" width="8.6640625" style="1"/>
    <col min="6407" max="6407" width="18.88671875" style="1" customWidth="1"/>
    <col min="6408" max="6656" width="8.6640625" style="1"/>
    <col min="6657" max="6657" width="56.109375" style="1" customWidth="1"/>
    <col min="6658" max="6658" width="12.33203125" style="1" customWidth="1"/>
    <col min="6659" max="6659" width="18.5546875" style="1" customWidth="1"/>
    <col min="6660" max="6660" width="8.6640625" style="1"/>
    <col min="6661" max="6661" width="18.6640625" style="1" customWidth="1"/>
    <col min="6662" max="6662" width="8.6640625" style="1"/>
    <col min="6663" max="6663" width="18.88671875" style="1" customWidth="1"/>
    <col min="6664" max="6912" width="8.6640625" style="1"/>
    <col min="6913" max="6913" width="56.109375" style="1" customWidth="1"/>
    <col min="6914" max="6914" width="12.33203125" style="1" customWidth="1"/>
    <col min="6915" max="6915" width="18.5546875" style="1" customWidth="1"/>
    <col min="6916" max="6916" width="8.6640625" style="1"/>
    <col min="6917" max="6917" width="18.6640625" style="1" customWidth="1"/>
    <col min="6918" max="6918" width="8.6640625" style="1"/>
    <col min="6919" max="6919" width="18.88671875" style="1" customWidth="1"/>
    <col min="6920" max="7168" width="8.6640625" style="1"/>
    <col min="7169" max="7169" width="56.109375" style="1" customWidth="1"/>
    <col min="7170" max="7170" width="12.33203125" style="1" customWidth="1"/>
    <col min="7171" max="7171" width="18.5546875" style="1" customWidth="1"/>
    <col min="7172" max="7172" width="8.6640625" style="1"/>
    <col min="7173" max="7173" width="18.6640625" style="1" customWidth="1"/>
    <col min="7174" max="7174" width="8.6640625" style="1"/>
    <col min="7175" max="7175" width="18.88671875" style="1" customWidth="1"/>
    <col min="7176" max="7424" width="8.6640625" style="1"/>
    <col min="7425" max="7425" width="56.109375" style="1" customWidth="1"/>
    <col min="7426" max="7426" width="12.33203125" style="1" customWidth="1"/>
    <col min="7427" max="7427" width="18.5546875" style="1" customWidth="1"/>
    <col min="7428" max="7428" width="8.6640625" style="1"/>
    <col min="7429" max="7429" width="18.6640625" style="1" customWidth="1"/>
    <col min="7430" max="7430" width="8.6640625" style="1"/>
    <col min="7431" max="7431" width="18.88671875" style="1" customWidth="1"/>
    <col min="7432" max="7680" width="8.6640625" style="1"/>
    <col min="7681" max="7681" width="56.109375" style="1" customWidth="1"/>
    <col min="7682" max="7682" width="12.33203125" style="1" customWidth="1"/>
    <col min="7683" max="7683" width="18.5546875" style="1" customWidth="1"/>
    <col min="7684" max="7684" width="8.6640625" style="1"/>
    <col min="7685" max="7685" width="18.6640625" style="1" customWidth="1"/>
    <col min="7686" max="7686" width="8.6640625" style="1"/>
    <col min="7687" max="7687" width="18.88671875" style="1" customWidth="1"/>
    <col min="7688" max="7936" width="8.6640625" style="1"/>
    <col min="7937" max="7937" width="56.109375" style="1" customWidth="1"/>
    <col min="7938" max="7938" width="12.33203125" style="1" customWidth="1"/>
    <col min="7939" max="7939" width="18.5546875" style="1" customWidth="1"/>
    <col min="7940" max="7940" width="8.6640625" style="1"/>
    <col min="7941" max="7941" width="18.6640625" style="1" customWidth="1"/>
    <col min="7942" max="7942" width="8.6640625" style="1"/>
    <col min="7943" max="7943" width="18.88671875" style="1" customWidth="1"/>
    <col min="7944" max="8192" width="8.6640625" style="1"/>
    <col min="8193" max="8193" width="56.109375" style="1" customWidth="1"/>
    <col min="8194" max="8194" width="12.33203125" style="1" customWidth="1"/>
    <col min="8195" max="8195" width="18.5546875" style="1" customWidth="1"/>
    <col min="8196" max="8196" width="8.6640625" style="1"/>
    <col min="8197" max="8197" width="18.6640625" style="1" customWidth="1"/>
    <col min="8198" max="8198" width="8.6640625" style="1"/>
    <col min="8199" max="8199" width="18.88671875" style="1" customWidth="1"/>
    <col min="8200" max="8448" width="8.6640625" style="1"/>
    <col min="8449" max="8449" width="56.109375" style="1" customWidth="1"/>
    <col min="8450" max="8450" width="12.33203125" style="1" customWidth="1"/>
    <col min="8451" max="8451" width="18.5546875" style="1" customWidth="1"/>
    <col min="8452" max="8452" width="8.6640625" style="1"/>
    <col min="8453" max="8453" width="18.6640625" style="1" customWidth="1"/>
    <col min="8454" max="8454" width="8.6640625" style="1"/>
    <col min="8455" max="8455" width="18.88671875" style="1" customWidth="1"/>
    <col min="8456" max="8704" width="8.6640625" style="1"/>
    <col min="8705" max="8705" width="56.109375" style="1" customWidth="1"/>
    <col min="8706" max="8706" width="12.33203125" style="1" customWidth="1"/>
    <col min="8707" max="8707" width="18.5546875" style="1" customWidth="1"/>
    <col min="8708" max="8708" width="8.6640625" style="1"/>
    <col min="8709" max="8709" width="18.6640625" style="1" customWidth="1"/>
    <col min="8710" max="8710" width="8.6640625" style="1"/>
    <col min="8711" max="8711" width="18.88671875" style="1" customWidth="1"/>
    <col min="8712" max="8960" width="8.6640625" style="1"/>
    <col min="8961" max="8961" width="56.109375" style="1" customWidth="1"/>
    <col min="8962" max="8962" width="12.33203125" style="1" customWidth="1"/>
    <col min="8963" max="8963" width="18.5546875" style="1" customWidth="1"/>
    <col min="8964" max="8964" width="8.6640625" style="1"/>
    <col min="8965" max="8965" width="18.6640625" style="1" customWidth="1"/>
    <col min="8966" max="8966" width="8.6640625" style="1"/>
    <col min="8967" max="8967" width="18.88671875" style="1" customWidth="1"/>
    <col min="8968" max="9216" width="8.6640625" style="1"/>
    <col min="9217" max="9217" width="56.109375" style="1" customWidth="1"/>
    <col min="9218" max="9218" width="12.33203125" style="1" customWidth="1"/>
    <col min="9219" max="9219" width="18.5546875" style="1" customWidth="1"/>
    <col min="9220" max="9220" width="8.6640625" style="1"/>
    <col min="9221" max="9221" width="18.6640625" style="1" customWidth="1"/>
    <col min="9222" max="9222" width="8.6640625" style="1"/>
    <col min="9223" max="9223" width="18.88671875" style="1" customWidth="1"/>
    <col min="9224" max="9472" width="8.6640625" style="1"/>
    <col min="9473" max="9473" width="56.109375" style="1" customWidth="1"/>
    <col min="9474" max="9474" width="12.33203125" style="1" customWidth="1"/>
    <col min="9475" max="9475" width="18.5546875" style="1" customWidth="1"/>
    <col min="9476" max="9476" width="8.6640625" style="1"/>
    <col min="9477" max="9477" width="18.6640625" style="1" customWidth="1"/>
    <col min="9478" max="9478" width="8.6640625" style="1"/>
    <col min="9479" max="9479" width="18.88671875" style="1" customWidth="1"/>
    <col min="9480" max="9728" width="8.6640625" style="1"/>
    <col min="9729" max="9729" width="56.109375" style="1" customWidth="1"/>
    <col min="9730" max="9730" width="12.33203125" style="1" customWidth="1"/>
    <col min="9731" max="9731" width="18.5546875" style="1" customWidth="1"/>
    <col min="9732" max="9732" width="8.6640625" style="1"/>
    <col min="9733" max="9733" width="18.6640625" style="1" customWidth="1"/>
    <col min="9734" max="9734" width="8.6640625" style="1"/>
    <col min="9735" max="9735" width="18.88671875" style="1" customWidth="1"/>
    <col min="9736" max="9984" width="8.6640625" style="1"/>
    <col min="9985" max="9985" width="56.109375" style="1" customWidth="1"/>
    <col min="9986" max="9986" width="12.33203125" style="1" customWidth="1"/>
    <col min="9987" max="9987" width="18.5546875" style="1" customWidth="1"/>
    <col min="9988" max="9988" width="8.6640625" style="1"/>
    <col min="9989" max="9989" width="18.6640625" style="1" customWidth="1"/>
    <col min="9990" max="9990" width="8.6640625" style="1"/>
    <col min="9991" max="9991" width="18.88671875" style="1" customWidth="1"/>
    <col min="9992" max="10240" width="8.6640625" style="1"/>
    <col min="10241" max="10241" width="56.109375" style="1" customWidth="1"/>
    <col min="10242" max="10242" width="12.33203125" style="1" customWidth="1"/>
    <col min="10243" max="10243" width="18.5546875" style="1" customWidth="1"/>
    <col min="10244" max="10244" width="8.6640625" style="1"/>
    <col min="10245" max="10245" width="18.6640625" style="1" customWidth="1"/>
    <col min="10246" max="10246" width="8.6640625" style="1"/>
    <col min="10247" max="10247" width="18.88671875" style="1" customWidth="1"/>
    <col min="10248" max="10496" width="8.6640625" style="1"/>
    <col min="10497" max="10497" width="56.109375" style="1" customWidth="1"/>
    <col min="10498" max="10498" width="12.33203125" style="1" customWidth="1"/>
    <col min="10499" max="10499" width="18.5546875" style="1" customWidth="1"/>
    <col min="10500" max="10500" width="8.6640625" style="1"/>
    <col min="10501" max="10501" width="18.6640625" style="1" customWidth="1"/>
    <col min="10502" max="10502" width="8.6640625" style="1"/>
    <col min="10503" max="10503" width="18.88671875" style="1" customWidth="1"/>
    <col min="10504" max="10752" width="8.6640625" style="1"/>
    <col min="10753" max="10753" width="56.109375" style="1" customWidth="1"/>
    <col min="10754" max="10754" width="12.33203125" style="1" customWidth="1"/>
    <col min="10755" max="10755" width="18.5546875" style="1" customWidth="1"/>
    <col min="10756" max="10756" width="8.6640625" style="1"/>
    <col min="10757" max="10757" width="18.6640625" style="1" customWidth="1"/>
    <col min="10758" max="10758" width="8.6640625" style="1"/>
    <col min="10759" max="10759" width="18.88671875" style="1" customWidth="1"/>
    <col min="10760" max="11008" width="8.6640625" style="1"/>
    <col min="11009" max="11009" width="56.109375" style="1" customWidth="1"/>
    <col min="11010" max="11010" width="12.33203125" style="1" customWidth="1"/>
    <col min="11011" max="11011" width="18.5546875" style="1" customWidth="1"/>
    <col min="11012" max="11012" width="8.6640625" style="1"/>
    <col min="11013" max="11013" width="18.6640625" style="1" customWidth="1"/>
    <col min="11014" max="11014" width="8.6640625" style="1"/>
    <col min="11015" max="11015" width="18.88671875" style="1" customWidth="1"/>
    <col min="11016" max="11264" width="8.6640625" style="1"/>
    <col min="11265" max="11265" width="56.109375" style="1" customWidth="1"/>
    <col min="11266" max="11266" width="12.33203125" style="1" customWidth="1"/>
    <col min="11267" max="11267" width="18.5546875" style="1" customWidth="1"/>
    <col min="11268" max="11268" width="8.6640625" style="1"/>
    <col min="11269" max="11269" width="18.6640625" style="1" customWidth="1"/>
    <col min="11270" max="11270" width="8.6640625" style="1"/>
    <col min="11271" max="11271" width="18.88671875" style="1" customWidth="1"/>
    <col min="11272" max="11520" width="8.6640625" style="1"/>
    <col min="11521" max="11521" width="56.109375" style="1" customWidth="1"/>
    <col min="11522" max="11522" width="12.33203125" style="1" customWidth="1"/>
    <col min="11523" max="11523" width="18.5546875" style="1" customWidth="1"/>
    <col min="11524" max="11524" width="8.6640625" style="1"/>
    <col min="11525" max="11525" width="18.6640625" style="1" customWidth="1"/>
    <col min="11526" max="11526" width="8.6640625" style="1"/>
    <col min="11527" max="11527" width="18.88671875" style="1" customWidth="1"/>
    <col min="11528" max="11776" width="8.6640625" style="1"/>
    <col min="11777" max="11777" width="56.109375" style="1" customWidth="1"/>
    <col min="11778" max="11778" width="12.33203125" style="1" customWidth="1"/>
    <col min="11779" max="11779" width="18.5546875" style="1" customWidth="1"/>
    <col min="11780" max="11780" width="8.6640625" style="1"/>
    <col min="11781" max="11781" width="18.6640625" style="1" customWidth="1"/>
    <col min="11782" max="11782" width="8.6640625" style="1"/>
    <col min="11783" max="11783" width="18.88671875" style="1" customWidth="1"/>
    <col min="11784" max="12032" width="8.6640625" style="1"/>
    <col min="12033" max="12033" width="56.109375" style="1" customWidth="1"/>
    <col min="12034" max="12034" width="12.33203125" style="1" customWidth="1"/>
    <col min="12035" max="12035" width="18.5546875" style="1" customWidth="1"/>
    <col min="12036" max="12036" width="8.6640625" style="1"/>
    <col min="12037" max="12037" width="18.6640625" style="1" customWidth="1"/>
    <col min="12038" max="12038" width="8.6640625" style="1"/>
    <col min="12039" max="12039" width="18.88671875" style="1" customWidth="1"/>
    <col min="12040" max="12288" width="8.6640625" style="1"/>
    <col min="12289" max="12289" width="56.109375" style="1" customWidth="1"/>
    <col min="12290" max="12290" width="12.33203125" style="1" customWidth="1"/>
    <col min="12291" max="12291" width="18.5546875" style="1" customWidth="1"/>
    <col min="12292" max="12292" width="8.6640625" style="1"/>
    <col min="12293" max="12293" width="18.6640625" style="1" customWidth="1"/>
    <col min="12294" max="12294" width="8.6640625" style="1"/>
    <col min="12295" max="12295" width="18.88671875" style="1" customWidth="1"/>
    <col min="12296" max="12544" width="8.6640625" style="1"/>
    <col min="12545" max="12545" width="56.109375" style="1" customWidth="1"/>
    <col min="12546" max="12546" width="12.33203125" style="1" customWidth="1"/>
    <col min="12547" max="12547" width="18.5546875" style="1" customWidth="1"/>
    <col min="12548" max="12548" width="8.6640625" style="1"/>
    <col min="12549" max="12549" width="18.6640625" style="1" customWidth="1"/>
    <col min="12550" max="12550" width="8.6640625" style="1"/>
    <col min="12551" max="12551" width="18.88671875" style="1" customWidth="1"/>
    <col min="12552" max="12800" width="8.6640625" style="1"/>
    <col min="12801" max="12801" width="56.109375" style="1" customWidth="1"/>
    <col min="12802" max="12802" width="12.33203125" style="1" customWidth="1"/>
    <col min="12803" max="12803" width="18.5546875" style="1" customWidth="1"/>
    <col min="12804" max="12804" width="8.6640625" style="1"/>
    <col min="12805" max="12805" width="18.6640625" style="1" customWidth="1"/>
    <col min="12806" max="12806" width="8.6640625" style="1"/>
    <col min="12807" max="12807" width="18.88671875" style="1" customWidth="1"/>
    <col min="12808" max="13056" width="8.6640625" style="1"/>
    <col min="13057" max="13057" width="56.109375" style="1" customWidth="1"/>
    <col min="13058" max="13058" width="12.33203125" style="1" customWidth="1"/>
    <col min="13059" max="13059" width="18.5546875" style="1" customWidth="1"/>
    <col min="13060" max="13060" width="8.6640625" style="1"/>
    <col min="13061" max="13061" width="18.6640625" style="1" customWidth="1"/>
    <col min="13062" max="13062" width="8.6640625" style="1"/>
    <col min="13063" max="13063" width="18.88671875" style="1" customWidth="1"/>
    <col min="13064" max="13312" width="8.6640625" style="1"/>
    <col min="13313" max="13313" width="56.109375" style="1" customWidth="1"/>
    <col min="13314" max="13314" width="12.33203125" style="1" customWidth="1"/>
    <col min="13315" max="13315" width="18.5546875" style="1" customWidth="1"/>
    <col min="13316" max="13316" width="8.6640625" style="1"/>
    <col min="13317" max="13317" width="18.6640625" style="1" customWidth="1"/>
    <col min="13318" max="13318" width="8.6640625" style="1"/>
    <col min="13319" max="13319" width="18.88671875" style="1" customWidth="1"/>
    <col min="13320" max="13568" width="8.6640625" style="1"/>
    <col min="13569" max="13569" width="56.109375" style="1" customWidth="1"/>
    <col min="13570" max="13570" width="12.33203125" style="1" customWidth="1"/>
    <col min="13571" max="13571" width="18.5546875" style="1" customWidth="1"/>
    <col min="13572" max="13572" width="8.6640625" style="1"/>
    <col min="13573" max="13573" width="18.6640625" style="1" customWidth="1"/>
    <col min="13574" max="13574" width="8.6640625" style="1"/>
    <col min="13575" max="13575" width="18.88671875" style="1" customWidth="1"/>
    <col min="13576" max="13824" width="8.6640625" style="1"/>
    <col min="13825" max="13825" width="56.109375" style="1" customWidth="1"/>
    <col min="13826" max="13826" width="12.33203125" style="1" customWidth="1"/>
    <col min="13827" max="13827" width="18.5546875" style="1" customWidth="1"/>
    <col min="13828" max="13828" width="8.6640625" style="1"/>
    <col min="13829" max="13829" width="18.6640625" style="1" customWidth="1"/>
    <col min="13830" max="13830" width="8.6640625" style="1"/>
    <col min="13831" max="13831" width="18.88671875" style="1" customWidth="1"/>
    <col min="13832" max="14080" width="8.6640625" style="1"/>
    <col min="14081" max="14081" width="56.109375" style="1" customWidth="1"/>
    <col min="14082" max="14082" width="12.33203125" style="1" customWidth="1"/>
    <col min="14083" max="14083" width="18.5546875" style="1" customWidth="1"/>
    <col min="14084" max="14084" width="8.6640625" style="1"/>
    <col min="14085" max="14085" width="18.6640625" style="1" customWidth="1"/>
    <col min="14086" max="14086" width="8.6640625" style="1"/>
    <col min="14087" max="14087" width="18.88671875" style="1" customWidth="1"/>
    <col min="14088" max="14336" width="8.6640625" style="1"/>
    <col min="14337" max="14337" width="56.109375" style="1" customWidth="1"/>
    <col min="14338" max="14338" width="12.33203125" style="1" customWidth="1"/>
    <col min="14339" max="14339" width="18.5546875" style="1" customWidth="1"/>
    <col min="14340" max="14340" width="8.6640625" style="1"/>
    <col min="14341" max="14341" width="18.6640625" style="1" customWidth="1"/>
    <col min="14342" max="14342" width="8.6640625" style="1"/>
    <col min="14343" max="14343" width="18.88671875" style="1" customWidth="1"/>
    <col min="14344" max="14592" width="8.6640625" style="1"/>
    <col min="14593" max="14593" width="56.109375" style="1" customWidth="1"/>
    <col min="14594" max="14594" width="12.33203125" style="1" customWidth="1"/>
    <col min="14595" max="14595" width="18.5546875" style="1" customWidth="1"/>
    <col min="14596" max="14596" width="8.6640625" style="1"/>
    <col min="14597" max="14597" width="18.6640625" style="1" customWidth="1"/>
    <col min="14598" max="14598" width="8.6640625" style="1"/>
    <col min="14599" max="14599" width="18.88671875" style="1" customWidth="1"/>
    <col min="14600" max="14848" width="8.6640625" style="1"/>
    <col min="14849" max="14849" width="56.109375" style="1" customWidth="1"/>
    <col min="14850" max="14850" width="12.33203125" style="1" customWidth="1"/>
    <col min="14851" max="14851" width="18.5546875" style="1" customWidth="1"/>
    <col min="14852" max="14852" width="8.6640625" style="1"/>
    <col min="14853" max="14853" width="18.6640625" style="1" customWidth="1"/>
    <col min="14854" max="14854" width="8.6640625" style="1"/>
    <col min="14855" max="14855" width="18.88671875" style="1" customWidth="1"/>
    <col min="14856" max="15104" width="8.6640625" style="1"/>
    <col min="15105" max="15105" width="56.109375" style="1" customWidth="1"/>
    <col min="15106" max="15106" width="12.33203125" style="1" customWidth="1"/>
    <col min="15107" max="15107" width="18.5546875" style="1" customWidth="1"/>
    <col min="15108" max="15108" width="8.6640625" style="1"/>
    <col min="15109" max="15109" width="18.6640625" style="1" customWidth="1"/>
    <col min="15110" max="15110" width="8.6640625" style="1"/>
    <col min="15111" max="15111" width="18.88671875" style="1" customWidth="1"/>
    <col min="15112" max="15360" width="8.6640625" style="1"/>
    <col min="15361" max="15361" width="56.109375" style="1" customWidth="1"/>
    <col min="15362" max="15362" width="12.33203125" style="1" customWidth="1"/>
    <col min="15363" max="15363" width="18.5546875" style="1" customWidth="1"/>
    <col min="15364" max="15364" width="8.6640625" style="1"/>
    <col min="15365" max="15365" width="18.6640625" style="1" customWidth="1"/>
    <col min="15366" max="15366" width="8.6640625" style="1"/>
    <col min="15367" max="15367" width="18.88671875" style="1" customWidth="1"/>
    <col min="15368" max="15616" width="8.6640625" style="1"/>
    <col min="15617" max="15617" width="56.109375" style="1" customWidth="1"/>
    <col min="15618" max="15618" width="12.33203125" style="1" customWidth="1"/>
    <col min="15619" max="15619" width="18.5546875" style="1" customWidth="1"/>
    <col min="15620" max="15620" width="8.6640625" style="1"/>
    <col min="15621" max="15621" width="18.6640625" style="1" customWidth="1"/>
    <col min="15622" max="15622" width="8.6640625" style="1"/>
    <col min="15623" max="15623" width="18.88671875" style="1" customWidth="1"/>
    <col min="15624" max="15872" width="8.6640625" style="1"/>
    <col min="15873" max="15873" width="56.109375" style="1" customWidth="1"/>
    <col min="15874" max="15874" width="12.33203125" style="1" customWidth="1"/>
    <col min="15875" max="15875" width="18.5546875" style="1" customWidth="1"/>
    <col min="15876" max="15876" width="8.6640625" style="1"/>
    <col min="15877" max="15877" width="18.6640625" style="1" customWidth="1"/>
    <col min="15878" max="15878" width="8.6640625" style="1"/>
    <col min="15879" max="15879" width="18.88671875" style="1" customWidth="1"/>
    <col min="15880" max="16128" width="8.6640625" style="1"/>
    <col min="16129" max="16129" width="56.109375" style="1" customWidth="1"/>
    <col min="16130" max="16130" width="12.33203125" style="1" customWidth="1"/>
    <col min="16131" max="16131" width="18.5546875" style="1" customWidth="1"/>
    <col min="16132" max="16132" width="8.6640625" style="1"/>
    <col min="16133" max="16133" width="18.6640625" style="1" customWidth="1"/>
    <col min="16134" max="16134" width="8.6640625" style="1"/>
    <col min="16135" max="16135" width="18.88671875" style="1" customWidth="1"/>
    <col min="16136" max="16384" width="8.6640625" style="1"/>
  </cols>
  <sheetData>
    <row r="1" spans="1:18" ht="13.8" x14ac:dyDescent="0.25">
      <c r="B1" s="168" t="s">
        <v>46</v>
      </c>
      <c r="C1" s="169"/>
      <c r="D1" s="169"/>
    </row>
    <row r="3" spans="1:18" customFormat="1" ht="15" thickBot="1" x14ac:dyDescent="0.35">
      <c r="A3" s="2" t="s">
        <v>87</v>
      </c>
      <c r="B3" s="2"/>
      <c r="C3" s="2"/>
      <c r="D3" s="2"/>
      <c r="E3" s="2"/>
      <c r="F3" s="3"/>
      <c r="G3" s="3"/>
    </row>
    <row r="4" spans="1:18" ht="15" customHeight="1" thickBot="1" x14ac:dyDescent="0.3">
      <c r="A4" s="4"/>
      <c r="B4" s="187" t="s">
        <v>1</v>
      </c>
      <c r="C4" s="187"/>
      <c r="D4" s="187" t="s">
        <v>2</v>
      </c>
      <c r="E4" s="187"/>
      <c r="F4" s="187" t="s">
        <v>3</v>
      </c>
      <c r="G4" s="188"/>
      <c r="H4" s="178" t="s">
        <v>4</v>
      </c>
      <c r="I4" s="172"/>
      <c r="J4" s="179"/>
    </row>
    <row r="5" spans="1:18" ht="14.1" customHeight="1" thickBot="1" x14ac:dyDescent="0.3">
      <c r="A5" s="5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1" t="s">
        <v>7</v>
      </c>
      <c r="H5" s="69" t="s">
        <v>6</v>
      </c>
      <c r="I5" s="81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8" thickBot="1" x14ac:dyDescent="0.3">
      <c r="A6" s="51" t="s">
        <v>67</v>
      </c>
      <c r="B6" s="77">
        <f t="shared" ref="B6:G6" si="0">SUM(B8:B29)</f>
        <v>5693</v>
      </c>
      <c r="C6" s="54">
        <f t="shared" si="0"/>
        <v>2819</v>
      </c>
      <c r="D6" s="77">
        <f t="shared" si="0"/>
        <v>2055</v>
      </c>
      <c r="E6" s="54">
        <f t="shared" si="0"/>
        <v>760</v>
      </c>
      <c r="F6" s="53">
        <f t="shared" si="0"/>
        <v>342</v>
      </c>
      <c r="G6" s="54">
        <f t="shared" si="0"/>
        <v>33</v>
      </c>
      <c r="H6" s="53" t="s">
        <v>85</v>
      </c>
      <c r="I6" s="62" t="s">
        <v>86</v>
      </c>
      <c r="J6" s="82">
        <f>355/1421</f>
        <v>0.24982406755805769</v>
      </c>
      <c r="K6" s="57"/>
    </row>
    <row r="7" spans="1:18" ht="13.8" thickBot="1" x14ac:dyDescent="0.3">
      <c r="A7" s="176" t="s">
        <v>68</v>
      </c>
      <c r="B7" s="189"/>
      <c r="C7" s="189"/>
      <c r="D7" s="189"/>
      <c r="E7" s="189"/>
      <c r="F7" s="189"/>
      <c r="G7" s="189"/>
      <c r="H7" s="189"/>
      <c r="I7" s="189"/>
      <c r="J7" s="82"/>
      <c r="K7" s="83"/>
      <c r="L7" s="60" t="s">
        <v>71</v>
      </c>
      <c r="M7" s="59"/>
      <c r="N7" s="59"/>
      <c r="O7" s="59"/>
      <c r="P7" s="59"/>
      <c r="Q7" s="59"/>
      <c r="R7" s="59"/>
    </row>
    <row r="8" spans="1:18" ht="13.8" thickBot="1" x14ac:dyDescent="0.3">
      <c r="A8" s="10" t="s">
        <v>47</v>
      </c>
      <c r="B8" s="91">
        <v>52</v>
      </c>
      <c r="C8" s="111">
        <v>17</v>
      </c>
      <c r="D8" s="13">
        <v>43</v>
      </c>
      <c r="E8" s="92">
        <v>21</v>
      </c>
      <c r="F8" s="52">
        <v>1</v>
      </c>
      <c r="G8" s="12"/>
      <c r="H8" s="15">
        <f t="shared" ref="H8:I29" si="1">B8+D8+F8</f>
        <v>96</v>
      </c>
      <c r="I8" s="78">
        <f t="shared" si="1"/>
        <v>38</v>
      </c>
      <c r="J8" s="82">
        <f t="shared" ref="J8:J29" si="2">I8/H8</f>
        <v>0.39583333333333331</v>
      </c>
    </row>
    <row r="9" spans="1:18" ht="13.5" customHeight="1" thickBot="1" x14ac:dyDescent="0.3">
      <c r="A9" s="10" t="s">
        <v>48</v>
      </c>
      <c r="B9" s="91">
        <v>9</v>
      </c>
      <c r="C9" s="111">
        <v>2</v>
      </c>
      <c r="D9" s="13">
        <v>21</v>
      </c>
      <c r="E9" s="92">
        <v>4</v>
      </c>
      <c r="F9" s="52">
        <v>32</v>
      </c>
      <c r="G9" s="12"/>
      <c r="H9" s="15">
        <f t="shared" si="1"/>
        <v>62</v>
      </c>
      <c r="I9" s="65">
        <f t="shared" si="1"/>
        <v>6</v>
      </c>
      <c r="J9" s="82">
        <f t="shared" si="2"/>
        <v>9.6774193548387094E-2</v>
      </c>
      <c r="L9" s="180" t="s">
        <v>76</v>
      </c>
      <c r="M9" s="180"/>
      <c r="N9" s="180"/>
      <c r="O9" s="180"/>
      <c r="P9" s="180"/>
      <c r="Q9" s="180"/>
      <c r="R9" s="180"/>
    </row>
    <row r="10" spans="1:18" ht="13.8" thickBot="1" x14ac:dyDescent="0.3">
      <c r="A10" s="10" t="s">
        <v>49</v>
      </c>
      <c r="B10" s="124">
        <v>68</v>
      </c>
      <c r="C10" s="111">
        <v>54</v>
      </c>
      <c r="D10" s="13">
        <v>18</v>
      </c>
      <c r="E10" s="92">
        <v>6</v>
      </c>
      <c r="F10" s="127">
        <v>1</v>
      </c>
      <c r="G10" s="12"/>
      <c r="H10" s="15">
        <f t="shared" si="1"/>
        <v>87</v>
      </c>
      <c r="I10" s="65">
        <f t="shared" si="1"/>
        <v>60</v>
      </c>
      <c r="J10" s="82">
        <f t="shared" si="2"/>
        <v>0.68965517241379315</v>
      </c>
      <c r="L10" s="180"/>
      <c r="M10" s="180"/>
      <c r="N10" s="180"/>
      <c r="O10" s="180"/>
      <c r="P10" s="180"/>
      <c r="Q10" s="180"/>
      <c r="R10" s="180"/>
    </row>
    <row r="11" spans="1:18" ht="13.8" thickBot="1" x14ac:dyDescent="0.3">
      <c r="A11" s="10" t="s">
        <v>50</v>
      </c>
      <c r="B11" s="13">
        <v>1242</v>
      </c>
      <c r="C11" s="92">
        <v>624</v>
      </c>
      <c r="D11" s="13">
        <v>405</v>
      </c>
      <c r="E11" s="14">
        <v>145</v>
      </c>
      <c r="F11" s="15">
        <v>30</v>
      </c>
      <c r="G11" s="14">
        <v>7</v>
      </c>
      <c r="H11" s="15">
        <f t="shared" si="1"/>
        <v>1677</v>
      </c>
      <c r="I11" s="78">
        <f t="shared" si="1"/>
        <v>776</v>
      </c>
      <c r="J11" s="82">
        <f t="shared" si="2"/>
        <v>0.46273106738223019</v>
      </c>
      <c r="L11" s="180"/>
      <c r="M11" s="180"/>
      <c r="N11" s="180"/>
      <c r="O11" s="180"/>
      <c r="P11" s="180"/>
      <c r="Q11" s="180"/>
      <c r="R11" s="180"/>
    </row>
    <row r="12" spans="1:18" ht="13.8" thickBot="1" x14ac:dyDescent="0.3">
      <c r="A12" s="10" t="s">
        <v>51</v>
      </c>
      <c r="B12" s="124">
        <v>3</v>
      </c>
      <c r="C12" s="111">
        <v>2</v>
      </c>
      <c r="D12" s="91">
        <v>1</v>
      </c>
      <c r="E12" s="12"/>
      <c r="F12" s="52">
        <v>1</v>
      </c>
      <c r="G12" s="12"/>
      <c r="H12" s="15">
        <f t="shared" si="1"/>
        <v>5</v>
      </c>
      <c r="I12" s="78">
        <f t="shared" si="1"/>
        <v>2</v>
      </c>
      <c r="J12" s="82">
        <f t="shared" si="2"/>
        <v>0.4</v>
      </c>
      <c r="L12" s="180"/>
      <c r="M12" s="180"/>
      <c r="N12" s="180"/>
      <c r="O12" s="180"/>
      <c r="P12" s="180"/>
      <c r="Q12" s="180"/>
      <c r="R12" s="180"/>
    </row>
    <row r="13" spans="1:18" ht="13.8" thickBot="1" x14ac:dyDescent="0.3">
      <c r="A13" s="10" t="s">
        <v>52</v>
      </c>
      <c r="B13" s="11"/>
      <c r="C13" s="12"/>
      <c r="D13" s="91">
        <v>52</v>
      </c>
      <c r="E13" s="111">
        <v>3</v>
      </c>
      <c r="F13" s="52">
        <v>55</v>
      </c>
      <c r="G13" s="12"/>
      <c r="H13" s="15">
        <f t="shared" si="1"/>
        <v>107</v>
      </c>
      <c r="I13" s="78">
        <f t="shared" si="1"/>
        <v>3</v>
      </c>
      <c r="J13" s="82">
        <f t="shared" si="2"/>
        <v>2.8037383177570093E-2</v>
      </c>
    </row>
    <row r="14" spans="1:18" ht="13.8" thickBot="1" x14ac:dyDescent="0.3">
      <c r="A14" s="10" t="s">
        <v>53</v>
      </c>
      <c r="B14" s="13">
        <v>875</v>
      </c>
      <c r="C14" s="92">
        <v>506</v>
      </c>
      <c r="D14" s="91">
        <v>272</v>
      </c>
      <c r="E14" s="14">
        <v>126</v>
      </c>
      <c r="F14" s="52">
        <v>2</v>
      </c>
      <c r="G14" s="92">
        <v>2</v>
      </c>
      <c r="H14" s="15">
        <f t="shared" si="1"/>
        <v>1149</v>
      </c>
      <c r="I14" s="78">
        <f t="shared" si="1"/>
        <v>634</v>
      </c>
      <c r="J14" s="82">
        <f t="shared" si="2"/>
        <v>0.55178416013925158</v>
      </c>
    </row>
    <row r="15" spans="1:18" ht="13.8" thickBot="1" x14ac:dyDescent="0.3">
      <c r="A15" s="10" t="s">
        <v>54</v>
      </c>
      <c r="B15" s="11"/>
      <c r="C15" s="12"/>
      <c r="D15" s="91">
        <v>3</v>
      </c>
      <c r="E15" s="12"/>
      <c r="F15" s="16"/>
      <c r="G15" s="12"/>
      <c r="H15" s="15">
        <f t="shared" si="1"/>
        <v>3</v>
      </c>
      <c r="I15" s="79">
        <f t="shared" si="1"/>
        <v>0</v>
      </c>
      <c r="J15" s="82">
        <f t="shared" si="2"/>
        <v>0</v>
      </c>
    </row>
    <row r="16" spans="1:18" ht="13.8" thickBot="1" x14ac:dyDescent="0.3">
      <c r="A16" s="10" t="s">
        <v>55</v>
      </c>
      <c r="B16" s="13">
        <v>372</v>
      </c>
      <c r="C16" s="92">
        <v>176</v>
      </c>
      <c r="D16" s="91">
        <v>461</v>
      </c>
      <c r="E16" s="14">
        <v>132</v>
      </c>
      <c r="F16" s="15">
        <v>58</v>
      </c>
      <c r="G16" s="92">
        <v>5</v>
      </c>
      <c r="H16" s="15">
        <f t="shared" si="1"/>
        <v>891</v>
      </c>
      <c r="I16" s="78">
        <f t="shared" si="1"/>
        <v>313</v>
      </c>
      <c r="J16" s="82">
        <f t="shared" si="2"/>
        <v>0.35129068462401797</v>
      </c>
    </row>
    <row r="17" spans="1:10" ht="13.8" thickBot="1" x14ac:dyDescent="0.3">
      <c r="A17" s="10" t="s">
        <v>77</v>
      </c>
      <c r="B17" s="11"/>
      <c r="C17" s="12"/>
      <c r="D17" s="91">
        <v>4</v>
      </c>
      <c r="E17" s="111">
        <v>1</v>
      </c>
      <c r="F17" s="16"/>
      <c r="G17" s="12"/>
      <c r="H17" s="15">
        <f t="shared" si="1"/>
        <v>4</v>
      </c>
      <c r="I17" s="78">
        <f t="shared" si="1"/>
        <v>1</v>
      </c>
      <c r="J17" s="82">
        <f t="shared" si="2"/>
        <v>0.25</v>
      </c>
    </row>
    <row r="18" spans="1:10" ht="13.8" thickBot="1" x14ac:dyDescent="0.3">
      <c r="A18" s="10" t="s">
        <v>56</v>
      </c>
      <c r="B18" s="91">
        <v>11</v>
      </c>
      <c r="C18" s="111">
        <v>4</v>
      </c>
      <c r="D18" s="91">
        <v>19</v>
      </c>
      <c r="E18" s="92">
        <v>8</v>
      </c>
      <c r="F18" s="52">
        <v>1</v>
      </c>
      <c r="G18" s="111">
        <v>1</v>
      </c>
      <c r="H18" s="15">
        <f t="shared" si="1"/>
        <v>31</v>
      </c>
      <c r="I18" s="65">
        <f t="shared" si="1"/>
        <v>13</v>
      </c>
      <c r="J18" s="82">
        <f t="shared" si="2"/>
        <v>0.41935483870967744</v>
      </c>
    </row>
    <row r="19" spans="1:10" ht="13.8" thickBot="1" x14ac:dyDescent="0.3">
      <c r="A19" s="10" t="s">
        <v>57</v>
      </c>
      <c r="B19" s="124">
        <v>2</v>
      </c>
      <c r="C19" s="12"/>
      <c r="D19" s="91">
        <v>3</v>
      </c>
      <c r="E19" s="92">
        <v>1</v>
      </c>
      <c r="F19" s="52">
        <v>6</v>
      </c>
      <c r="G19" s="12"/>
      <c r="H19" s="15">
        <f t="shared" si="1"/>
        <v>11</v>
      </c>
      <c r="I19" s="65">
        <f t="shared" si="1"/>
        <v>1</v>
      </c>
      <c r="J19" s="82">
        <f t="shared" si="2"/>
        <v>9.0909090909090912E-2</v>
      </c>
    </row>
    <row r="20" spans="1:10" ht="13.8" thickBot="1" x14ac:dyDescent="0.3">
      <c r="A20" s="10" t="s">
        <v>58</v>
      </c>
      <c r="B20" s="91">
        <v>11</v>
      </c>
      <c r="C20" s="111">
        <v>4</v>
      </c>
      <c r="D20" s="91">
        <v>53</v>
      </c>
      <c r="E20" s="92">
        <v>20</v>
      </c>
      <c r="F20" s="52">
        <v>2</v>
      </c>
      <c r="G20" s="12"/>
      <c r="H20" s="15">
        <f t="shared" si="1"/>
        <v>66</v>
      </c>
      <c r="I20" s="78">
        <f t="shared" si="1"/>
        <v>24</v>
      </c>
      <c r="J20" s="82">
        <f t="shared" si="2"/>
        <v>0.36363636363636365</v>
      </c>
    </row>
    <row r="21" spans="1:10" ht="13.8" thickBot="1" x14ac:dyDescent="0.3">
      <c r="A21" s="10" t="s">
        <v>59</v>
      </c>
      <c r="B21" s="124">
        <v>5</v>
      </c>
      <c r="C21" s="111">
        <v>2</v>
      </c>
      <c r="D21" s="13">
        <v>2</v>
      </c>
      <c r="E21" s="128"/>
      <c r="F21" s="52">
        <v>6</v>
      </c>
      <c r="G21" s="12"/>
      <c r="H21" s="15">
        <f t="shared" si="1"/>
        <v>13</v>
      </c>
      <c r="I21" s="78">
        <f t="shared" si="1"/>
        <v>2</v>
      </c>
      <c r="J21" s="82">
        <f t="shared" si="2"/>
        <v>0.15384615384615385</v>
      </c>
    </row>
    <row r="22" spans="1:10" ht="13.8" thickBot="1" x14ac:dyDescent="0.3">
      <c r="A22" s="10" t="s">
        <v>69</v>
      </c>
      <c r="B22" s="124">
        <v>1</v>
      </c>
      <c r="C22" s="12"/>
      <c r="D22" s="13">
        <v>9</v>
      </c>
      <c r="E22" s="12"/>
      <c r="F22" s="16"/>
      <c r="G22" s="12"/>
      <c r="H22" s="15">
        <f t="shared" si="1"/>
        <v>10</v>
      </c>
      <c r="I22" s="79">
        <f t="shared" si="1"/>
        <v>0</v>
      </c>
      <c r="J22" s="82">
        <f t="shared" si="2"/>
        <v>0</v>
      </c>
    </row>
    <row r="23" spans="1:10" ht="13.8" thickBot="1" x14ac:dyDescent="0.3">
      <c r="A23" s="10" t="s">
        <v>60</v>
      </c>
      <c r="B23" s="124">
        <v>13</v>
      </c>
      <c r="C23" s="111">
        <v>9</v>
      </c>
      <c r="D23" s="13">
        <v>9</v>
      </c>
      <c r="E23" s="92">
        <v>4</v>
      </c>
      <c r="F23" s="52">
        <v>7</v>
      </c>
      <c r="G23" s="111">
        <v>1</v>
      </c>
      <c r="H23" s="15">
        <f t="shared" si="1"/>
        <v>29</v>
      </c>
      <c r="I23" s="65">
        <f t="shared" si="1"/>
        <v>14</v>
      </c>
      <c r="J23" s="82">
        <f t="shared" si="2"/>
        <v>0.48275862068965519</v>
      </c>
    </row>
    <row r="24" spans="1:10" ht="13.8" thickBot="1" x14ac:dyDescent="0.3">
      <c r="A24" s="10" t="s">
        <v>61</v>
      </c>
      <c r="B24" s="91">
        <v>77</v>
      </c>
      <c r="C24" s="111">
        <v>43</v>
      </c>
      <c r="D24" s="13">
        <v>16</v>
      </c>
      <c r="E24" s="92">
        <v>4</v>
      </c>
      <c r="F24" s="15">
        <v>4</v>
      </c>
      <c r="G24" s="92">
        <v>2</v>
      </c>
      <c r="H24" s="15">
        <f t="shared" si="1"/>
        <v>97</v>
      </c>
      <c r="I24" s="65">
        <f t="shared" si="1"/>
        <v>49</v>
      </c>
      <c r="J24" s="82">
        <f t="shared" si="2"/>
        <v>0.50515463917525771</v>
      </c>
    </row>
    <row r="25" spans="1:10" ht="13.8" thickBot="1" x14ac:dyDescent="0.3">
      <c r="A25" s="10" t="s">
        <v>62</v>
      </c>
      <c r="B25" s="124">
        <v>7</v>
      </c>
      <c r="C25" s="111">
        <v>4</v>
      </c>
      <c r="D25" s="13">
        <v>9</v>
      </c>
      <c r="E25" s="92">
        <v>6</v>
      </c>
      <c r="F25" s="15">
        <v>92</v>
      </c>
      <c r="G25" s="111">
        <v>6</v>
      </c>
      <c r="H25" s="15">
        <f t="shared" si="1"/>
        <v>108</v>
      </c>
      <c r="I25" s="65">
        <f t="shared" si="1"/>
        <v>16</v>
      </c>
      <c r="J25" s="82">
        <f t="shared" si="2"/>
        <v>0.14814814814814814</v>
      </c>
    </row>
    <row r="26" spans="1:10" ht="13.8" thickBot="1" x14ac:dyDescent="0.3">
      <c r="A26" s="10" t="s">
        <v>63</v>
      </c>
      <c r="B26" s="11"/>
      <c r="C26" s="12"/>
      <c r="D26" s="11"/>
      <c r="E26" s="12"/>
      <c r="F26" s="15">
        <v>13</v>
      </c>
      <c r="G26" s="12"/>
      <c r="H26" s="15">
        <f t="shared" si="1"/>
        <v>13</v>
      </c>
      <c r="I26" s="79">
        <f t="shared" si="1"/>
        <v>0</v>
      </c>
      <c r="J26" s="82">
        <f t="shared" si="2"/>
        <v>0</v>
      </c>
    </row>
    <row r="27" spans="1:10" ht="13.8" thickBot="1" x14ac:dyDescent="0.3">
      <c r="A27" s="10" t="s">
        <v>64</v>
      </c>
      <c r="B27" s="91">
        <v>825</v>
      </c>
      <c r="C27" s="92">
        <v>298</v>
      </c>
      <c r="D27" s="13">
        <v>258</v>
      </c>
      <c r="E27" s="14">
        <v>108</v>
      </c>
      <c r="F27" s="15">
        <v>10</v>
      </c>
      <c r="G27" s="111">
        <v>3</v>
      </c>
      <c r="H27" s="15">
        <f t="shared" si="1"/>
        <v>1093</v>
      </c>
      <c r="I27" s="78">
        <f t="shared" si="1"/>
        <v>409</v>
      </c>
      <c r="J27" s="82">
        <f t="shared" si="2"/>
        <v>0.37419945105215002</v>
      </c>
    </row>
    <row r="28" spans="1:10" ht="13.8" thickBot="1" x14ac:dyDescent="0.3">
      <c r="A28" s="10" t="s">
        <v>65</v>
      </c>
      <c r="B28" s="13">
        <v>1173</v>
      </c>
      <c r="C28" s="92">
        <v>770</v>
      </c>
      <c r="D28" s="13">
        <v>80</v>
      </c>
      <c r="E28" s="14">
        <v>41</v>
      </c>
      <c r="F28" s="52">
        <v>5</v>
      </c>
      <c r="G28" s="111">
        <v>1</v>
      </c>
      <c r="H28" s="15">
        <f t="shared" si="1"/>
        <v>1258</v>
      </c>
      <c r="I28" s="78">
        <f t="shared" si="1"/>
        <v>812</v>
      </c>
      <c r="J28" s="82">
        <f t="shared" si="2"/>
        <v>0.64546899841017491</v>
      </c>
    </row>
    <row r="29" spans="1:10" ht="13.8" thickBot="1" x14ac:dyDescent="0.3">
      <c r="A29" s="17" t="s">
        <v>66</v>
      </c>
      <c r="B29" s="18">
        <v>947</v>
      </c>
      <c r="C29" s="121">
        <v>304</v>
      </c>
      <c r="D29" s="18">
        <v>317</v>
      </c>
      <c r="E29" s="19">
        <v>130</v>
      </c>
      <c r="F29" s="20">
        <v>16</v>
      </c>
      <c r="G29" s="112">
        <v>5</v>
      </c>
      <c r="H29" s="20">
        <f t="shared" si="1"/>
        <v>1280</v>
      </c>
      <c r="I29" s="80">
        <f t="shared" si="1"/>
        <v>439</v>
      </c>
      <c r="J29" s="82">
        <f t="shared" si="2"/>
        <v>0.34296874999999999</v>
      </c>
    </row>
    <row r="30" spans="1:10" ht="15" hidden="1" customHeight="1" x14ac:dyDescent="0.25">
      <c r="H30" s="84"/>
      <c r="I30" s="84">
        <f t="shared" ref="I30" si="3">C30+E30+G30</f>
        <v>0</v>
      </c>
      <c r="J30" s="113">
        <v>1</v>
      </c>
    </row>
    <row r="33" spans="1:11" ht="15" thickBot="1" x14ac:dyDescent="0.35">
      <c r="A33" s="23" t="s">
        <v>88</v>
      </c>
      <c r="B33" s="23"/>
      <c r="C33" s="23"/>
      <c r="D33" s="23"/>
      <c r="E33" s="23"/>
      <c r="F33" s="23"/>
      <c r="G33" s="23"/>
      <c r="H33" s="3"/>
      <c r="I33" s="3"/>
      <c r="J33"/>
      <c r="K33"/>
    </row>
    <row r="34" spans="1:11" ht="53.4" thickBot="1" x14ac:dyDescent="0.3">
      <c r="A34" s="24"/>
      <c r="B34" s="25" t="s">
        <v>30</v>
      </c>
      <c r="C34" s="25" t="s">
        <v>31</v>
      </c>
      <c r="D34" s="25" t="s">
        <v>32</v>
      </c>
      <c r="E34" s="25" t="s">
        <v>33</v>
      </c>
      <c r="F34" s="25" t="s">
        <v>34</v>
      </c>
      <c r="G34" s="25" t="s">
        <v>35</v>
      </c>
      <c r="H34" s="25" t="s">
        <v>36</v>
      </c>
      <c r="I34" s="25" t="s">
        <v>37</v>
      </c>
      <c r="J34" s="25" t="s">
        <v>38</v>
      </c>
      <c r="K34" s="26" t="s">
        <v>39</v>
      </c>
    </row>
    <row r="35" spans="1:11" ht="13.8" thickBot="1" x14ac:dyDescent="0.3">
      <c r="A35" s="42" t="s">
        <v>67</v>
      </c>
      <c r="B35" s="55" t="str">
        <f>I6</f>
        <v>371*</v>
      </c>
      <c r="C35" s="28">
        <f>SUMPRODUCT(C37:C55,B37:B55) / SUM(B37:B55)</f>
        <v>11.720653377630121</v>
      </c>
      <c r="D35" s="28">
        <f>SUMPRODUCT(D37:D55,B37:B55) / SUM(B37:B55)</f>
        <v>3.0639534883720931</v>
      </c>
      <c r="E35" s="28">
        <f>SUMPRODUCT(E37:E55,B37:B55) / SUM(B37:B55)</f>
        <v>1.2818383167220377</v>
      </c>
      <c r="F35" s="28">
        <f>SUMPRODUCT(F37:F55,B37:B55) / SUM(B37:B55)</f>
        <v>0</v>
      </c>
      <c r="G35" s="28">
        <f>SUMPRODUCT(G37:G55,B37:B55) / SUM(B37:B55)</f>
        <v>5.2796234772978963</v>
      </c>
      <c r="H35" s="28">
        <f>SUMPRODUCT(H37:H55,B37:B55) / SUM(B37:B55)</f>
        <v>0.89568115682965699</v>
      </c>
      <c r="I35" s="98">
        <f>SUMPRODUCT(I37:I55,B37:B55) / SUM(B37:B55)</f>
        <v>18.688538205980066</v>
      </c>
      <c r="J35" s="28">
        <f>SUMPRODUCT(J37:J55,B37:B55) / SUM(B37:B55)</f>
        <v>3.769656699889258</v>
      </c>
      <c r="K35" s="99">
        <f>SUMPRODUCT(K37:K55,B37:B55) / SUM(B37:B55)</f>
        <v>22.458194905869323</v>
      </c>
    </row>
    <row r="36" spans="1:11" ht="13.8" thickBot="1" x14ac:dyDescent="0.3">
      <c r="A36" s="184" t="s">
        <v>41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6"/>
    </row>
    <row r="37" spans="1:11" x14ac:dyDescent="0.25">
      <c r="A37" s="43" t="s">
        <v>47</v>
      </c>
      <c r="B37" s="44">
        <v>38</v>
      </c>
      <c r="C37" s="45">
        <v>11</v>
      </c>
      <c r="D37" s="45">
        <v>4</v>
      </c>
      <c r="E37" s="45">
        <v>0</v>
      </c>
      <c r="F37" s="45">
        <v>0</v>
      </c>
      <c r="G37" s="45">
        <v>5</v>
      </c>
      <c r="H37" s="45">
        <v>0</v>
      </c>
      <c r="I37" s="107">
        <v>17</v>
      </c>
      <c r="J37" s="45">
        <v>4</v>
      </c>
      <c r="K37" s="108">
        <f>I37+J37</f>
        <v>21</v>
      </c>
    </row>
    <row r="38" spans="1:11" x14ac:dyDescent="0.25">
      <c r="A38" s="43" t="s">
        <v>48</v>
      </c>
      <c r="B38" s="44">
        <v>6</v>
      </c>
      <c r="C38" s="45">
        <v>9</v>
      </c>
      <c r="D38" s="45">
        <v>0</v>
      </c>
      <c r="E38" s="45">
        <v>0</v>
      </c>
      <c r="F38" s="45">
        <v>0</v>
      </c>
      <c r="G38" s="45">
        <v>1</v>
      </c>
      <c r="H38" s="45">
        <v>0</v>
      </c>
      <c r="I38" s="107">
        <v>11</v>
      </c>
      <c r="J38" s="45">
        <v>0</v>
      </c>
      <c r="K38" s="108">
        <f t="shared" ref="K38:K55" si="4">I38+J38</f>
        <v>11</v>
      </c>
    </row>
    <row r="39" spans="1:11" x14ac:dyDescent="0.25">
      <c r="A39" s="43" t="s">
        <v>49</v>
      </c>
      <c r="B39" s="44">
        <v>60</v>
      </c>
      <c r="C39" s="45">
        <v>11</v>
      </c>
      <c r="D39" s="45">
        <v>3</v>
      </c>
      <c r="E39" s="45">
        <v>0</v>
      </c>
      <c r="F39" s="45">
        <v>0</v>
      </c>
      <c r="G39" s="45">
        <v>8</v>
      </c>
      <c r="H39" s="45">
        <v>1</v>
      </c>
      <c r="I39" s="107">
        <v>19</v>
      </c>
      <c r="J39" s="45">
        <v>4</v>
      </c>
      <c r="K39" s="108">
        <f t="shared" si="4"/>
        <v>23</v>
      </c>
    </row>
    <row r="40" spans="1:11" x14ac:dyDescent="0.25">
      <c r="A40" s="46" t="s">
        <v>50</v>
      </c>
      <c r="B40" s="47">
        <v>776</v>
      </c>
      <c r="C40" s="31">
        <v>11</v>
      </c>
      <c r="D40" s="31">
        <v>5</v>
      </c>
      <c r="E40" s="31">
        <v>1</v>
      </c>
      <c r="F40" s="31">
        <v>0</v>
      </c>
      <c r="G40" s="31">
        <v>5</v>
      </c>
      <c r="H40" s="31">
        <v>0.82539682539682535</v>
      </c>
      <c r="I40" s="97">
        <v>18</v>
      </c>
      <c r="J40" s="31">
        <v>6</v>
      </c>
      <c r="K40" s="108">
        <f t="shared" si="4"/>
        <v>24</v>
      </c>
    </row>
    <row r="41" spans="1:11" x14ac:dyDescent="0.25">
      <c r="A41" s="10" t="s">
        <v>51</v>
      </c>
      <c r="B41" s="47">
        <v>2</v>
      </c>
      <c r="C41" s="31">
        <v>31</v>
      </c>
      <c r="D41" s="31">
        <v>8</v>
      </c>
      <c r="E41" s="31">
        <v>0</v>
      </c>
      <c r="F41" s="31">
        <v>0</v>
      </c>
      <c r="G41" s="31">
        <v>2</v>
      </c>
      <c r="H41" s="31">
        <v>1</v>
      </c>
      <c r="I41" s="97">
        <v>33</v>
      </c>
      <c r="J41" s="31">
        <v>9</v>
      </c>
      <c r="K41" s="108">
        <f t="shared" si="4"/>
        <v>42</v>
      </c>
    </row>
    <row r="42" spans="1:11" x14ac:dyDescent="0.25">
      <c r="A42" s="10" t="s">
        <v>52</v>
      </c>
      <c r="B42" s="47">
        <v>3</v>
      </c>
      <c r="C42" s="31">
        <v>17</v>
      </c>
      <c r="D42" s="31">
        <v>0</v>
      </c>
      <c r="E42" s="31">
        <v>35</v>
      </c>
      <c r="F42" s="31">
        <v>0</v>
      </c>
      <c r="G42" s="31">
        <v>1</v>
      </c>
      <c r="H42" s="31">
        <v>0</v>
      </c>
      <c r="I42" s="97">
        <v>53</v>
      </c>
      <c r="J42" s="31">
        <v>0</v>
      </c>
      <c r="K42" s="108">
        <f t="shared" si="4"/>
        <v>53</v>
      </c>
    </row>
    <row r="43" spans="1:11" x14ac:dyDescent="0.25">
      <c r="A43" s="10" t="s">
        <v>53</v>
      </c>
      <c r="B43" s="47">
        <v>634</v>
      </c>
      <c r="C43" s="31">
        <v>12</v>
      </c>
      <c r="D43" s="31">
        <v>3</v>
      </c>
      <c r="E43" s="31">
        <v>1</v>
      </c>
      <c r="F43" s="31">
        <v>0</v>
      </c>
      <c r="G43" s="31">
        <v>4</v>
      </c>
      <c r="H43" s="31">
        <v>0</v>
      </c>
      <c r="I43" s="97">
        <v>18</v>
      </c>
      <c r="J43" s="31">
        <v>3</v>
      </c>
      <c r="K43" s="108">
        <f t="shared" si="4"/>
        <v>21</v>
      </c>
    </row>
    <row r="44" spans="1:11" x14ac:dyDescent="0.25">
      <c r="A44" s="46" t="s">
        <v>55</v>
      </c>
      <c r="B44" s="47">
        <v>313</v>
      </c>
      <c r="C44" s="31">
        <v>10</v>
      </c>
      <c r="D44" s="31">
        <v>3</v>
      </c>
      <c r="E44" s="31">
        <v>3</v>
      </c>
      <c r="F44" s="31">
        <v>0</v>
      </c>
      <c r="G44" s="31">
        <v>5</v>
      </c>
      <c r="H44" s="31">
        <v>0</v>
      </c>
      <c r="I44" s="97">
        <v>18</v>
      </c>
      <c r="J44" s="31">
        <v>4</v>
      </c>
      <c r="K44" s="108">
        <f t="shared" si="4"/>
        <v>22</v>
      </c>
    </row>
    <row r="45" spans="1:11" x14ac:dyDescent="0.25">
      <c r="A45" s="46" t="s">
        <v>77</v>
      </c>
      <c r="B45" s="47">
        <v>1</v>
      </c>
      <c r="C45" s="31">
        <v>0</v>
      </c>
      <c r="D45" s="31">
        <v>0</v>
      </c>
      <c r="E45" s="31">
        <v>1</v>
      </c>
      <c r="F45" s="31"/>
      <c r="G45" s="31">
        <v>1</v>
      </c>
      <c r="H45" s="31">
        <v>0</v>
      </c>
      <c r="I45" s="97">
        <v>2</v>
      </c>
      <c r="J45" s="31">
        <v>0</v>
      </c>
      <c r="K45" s="108">
        <f t="shared" si="4"/>
        <v>2</v>
      </c>
    </row>
    <row r="46" spans="1:11" x14ac:dyDescent="0.25">
      <c r="A46" s="46" t="s">
        <v>56</v>
      </c>
      <c r="B46" s="47">
        <v>13</v>
      </c>
      <c r="C46" s="31">
        <v>1</v>
      </c>
      <c r="D46" s="31">
        <v>0</v>
      </c>
      <c r="E46" s="31">
        <v>1</v>
      </c>
      <c r="F46" s="31">
        <v>0</v>
      </c>
      <c r="G46" s="31">
        <v>9</v>
      </c>
      <c r="H46" s="31">
        <v>0</v>
      </c>
      <c r="I46" s="97">
        <v>11</v>
      </c>
      <c r="J46" s="31">
        <v>0</v>
      </c>
      <c r="K46" s="108">
        <f t="shared" si="4"/>
        <v>11</v>
      </c>
    </row>
    <row r="47" spans="1:11" x14ac:dyDescent="0.25">
      <c r="A47" s="46" t="s">
        <v>57</v>
      </c>
      <c r="B47" s="47">
        <v>1</v>
      </c>
      <c r="C47" s="31">
        <v>0</v>
      </c>
      <c r="D47" s="31">
        <v>0</v>
      </c>
      <c r="E47" s="31">
        <v>14</v>
      </c>
      <c r="F47" s="31">
        <v>0</v>
      </c>
      <c r="G47" s="31">
        <v>5</v>
      </c>
      <c r="H47" s="31">
        <v>0</v>
      </c>
      <c r="I47" s="97">
        <v>19</v>
      </c>
      <c r="J47" s="31">
        <v>0</v>
      </c>
      <c r="K47" s="108">
        <f t="shared" si="4"/>
        <v>19</v>
      </c>
    </row>
    <row r="48" spans="1:11" x14ac:dyDescent="0.25">
      <c r="A48" s="46" t="s">
        <v>58</v>
      </c>
      <c r="B48" s="47">
        <v>24</v>
      </c>
      <c r="C48" s="31">
        <v>6</v>
      </c>
      <c r="D48" s="31">
        <v>2</v>
      </c>
      <c r="E48" s="31">
        <v>14</v>
      </c>
      <c r="F48" s="31">
        <v>0</v>
      </c>
      <c r="G48" s="31">
        <v>6</v>
      </c>
      <c r="H48" s="31">
        <v>2</v>
      </c>
      <c r="I48" s="97">
        <v>26</v>
      </c>
      <c r="J48" s="31">
        <v>4</v>
      </c>
      <c r="K48" s="108">
        <f t="shared" si="4"/>
        <v>30</v>
      </c>
    </row>
    <row r="49" spans="1:11" x14ac:dyDescent="0.25">
      <c r="A49" s="46" t="s">
        <v>59</v>
      </c>
      <c r="B49" s="47">
        <v>2</v>
      </c>
      <c r="C49" s="31">
        <v>7</v>
      </c>
      <c r="D49" s="31">
        <v>0</v>
      </c>
      <c r="E49" s="31">
        <v>0</v>
      </c>
      <c r="F49" s="31">
        <v>0</v>
      </c>
      <c r="G49" s="31">
        <v>6</v>
      </c>
      <c r="H49" s="31">
        <v>0</v>
      </c>
      <c r="I49" s="97">
        <v>13</v>
      </c>
      <c r="J49" s="31">
        <v>0</v>
      </c>
      <c r="K49" s="108">
        <f t="shared" si="4"/>
        <v>13</v>
      </c>
    </row>
    <row r="50" spans="1:11" x14ac:dyDescent="0.25">
      <c r="A50" s="46" t="s">
        <v>60</v>
      </c>
      <c r="B50" s="47">
        <v>14</v>
      </c>
      <c r="C50" s="31">
        <v>9</v>
      </c>
      <c r="D50" s="31">
        <v>3</v>
      </c>
      <c r="E50" s="31">
        <v>6</v>
      </c>
      <c r="F50" s="31">
        <v>0</v>
      </c>
      <c r="G50" s="31">
        <v>4</v>
      </c>
      <c r="H50" s="31">
        <v>2</v>
      </c>
      <c r="I50" s="97">
        <v>20</v>
      </c>
      <c r="J50" s="31">
        <v>4</v>
      </c>
      <c r="K50" s="108">
        <f t="shared" si="4"/>
        <v>24</v>
      </c>
    </row>
    <row r="51" spans="1:11" x14ac:dyDescent="0.25">
      <c r="A51" s="46" t="s">
        <v>61</v>
      </c>
      <c r="B51" s="47">
        <v>49</v>
      </c>
      <c r="C51" s="31">
        <v>13</v>
      </c>
      <c r="D51" s="31">
        <v>3</v>
      </c>
      <c r="E51" s="31">
        <v>0</v>
      </c>
      <c r="F51" s="31">
        <v>0</v>
      </c>
      <c r="G51" s="31">
        <v>4</v>
      </c>
      <c r="H51" s="31">
        <v>0.5</v>
      </c>
      <c r="I51" s="97">
        <v>17</v>
      </c>
      <c r="J51" s="31">
        <v>4</v>
      </c>
      <c r="K51" s="108">
        <f t="shared" si="4"/>
        <v>21</v>
      </c>
    </row>
    <row r="52" spans="1:11" x14ac:dyDescent="0.25">
      <c r="A52" s="46" t="s">
        <v>62</v>
      </c>
      <c r="B52" s="47">
        <v>16</v>
      </c>
      <c r="C52" s="31">
        <v>9</v>
      </c>
      <c r="D52" s="31">
        <v>2</v>
      </c>
      <c r="E52" s="31">
        <v>2</v>
      </c>
      <c r="F52" s="31">
        <v>0</v>
      </c>
      <c r="G52" s="31">
        <v>18</v>
      </c>
      <c r="H52" s="31">
        <v>0.25</v>
      </c>
      <c r="I52" s="97">
        <v>29</v>
      </c>
      <c r="J52" s="31">
        <v>2</v>
      </c>
      <c r="K52" s="108">
        <f t="shared" si="4"/>
        <v>31</v>
      </c>
    </row>
    <row r="53" spans="1:11" x14ac:dyDescent="0.25">
      <c r="A53" s="46" t="s">
        <v>64</v>
      </c>
      <c r="B53" s="47">
        <v>409</v>
      </c>
      <c r="C53" s="31">
        <v>14</v>
      </c>
      <c r="D53" s="31">
        <v>3</v>
      </c>
      <c r="E53" s="31">
        <v>2</v>
      </c>
      <c r="F53" s="31">
        <v>0</v>
      </c>
      <c r="G53" s="31">
        <v>6</v>
      </c>
      <c r="H53" s="31">
        <v>1.1041666666666667</v>
      </c>
      <c r="I53" s="97">
        <v>22</v>
      </c>
      <c r="J53" s="31">
        <v>4</v>
      </c>
      <c r="K53" s="108">
        <f t="shared" si="4"/>
        <v>26</v>
      </c>
    </row>
    <row r="54" spans="1:11" x14ac:dyDescent="0.25">
      <c r="A54" s="46" t="s">
        <v>65</v>
      </c>
      <c r="B54" s="47">
        <v>812</v>
      </c>
      <c r="C54" s="31">
        <v>12</v>
      </c>
      <c r="D54" s="31">
        <v>2</v>
      </c>
      <c r="E54" s="31">
        <v>0</v>
      </c>
      <c r="F54" s="31">
        <v>0</v>
      </c>
      <c r="G54" s="31">
        <v>5</v>
      </c>
      <c r="H54" s="31">
        <v>1.3529411764705883</v>
      </c>
      <c r="I54" s="97">
        <v>17</v>
      </c>
      <c r="J54" s="31">
        <v>2</v>
      </c>
      <c r="K54" s="108">
        <f t="shared" si="4"/>
        <v>19</v>
      </c>
    </row>
    <row r="55" spans="1:11" ht="13.8" thickBot="1" x14ac:dyDescent="0.3">
      <c r="A55" s="46" t="s">
        <v>66</v>
      </c>
      <c r="B55" s="47">
        <v>439</v>
      </c>
      <c r="C55" s="31">
        <v>12</v>
      </c>
      <c r="D55" s="31">
        <v>2</v>
      </c>
      <c r="E55" s="31">
        <v>2</v>
      </c>
      <c r="F55" s="31">
        <v>0</v>
      </c>
      <c r="G55" s="31">
        <v>7</v>
      </c>
      <c r="H55" s="31">
        <v>2</v>
      </c>
      <c r="I55" s="97">
        <v>21</v>
      </c>
      <c r="J55" s="31">
        <v>4</v>
      </c>
      <c r="K55" s="108">
        <f t="shared" si="4"/>
        <v>25</v>
      </c>
    </row>
    <row r="56" spans="1:11" ht="13.8" thickBot="1" x14ac:dyDescent="0.3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50"/>
    </row>
    <row r="57" spans="1:11" ht="13.8" thickBot="1" x14ac:dyDescent="0.3">
      <c r="A57" s="184" t="s">
        <v>42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6"/>
    </row>
    <row r="58" spans="1:11" x14ac:dyDescent="0.25">
      <c r="A58" s="36" t="s">
        <v>43</v>
      </c>
      <c r="B58" s="37">
        <v>2819</v>
      </c>
      <c r="C58" s="37">
        <v>12</v>
      </c>
      <c r="D58" s="37">
        <v>3</v>
      </c>
      <c r="E58" s="37">
        <v>0</v>
      </c>
      <c r="F58" s="37">
        <v>0</v>
      </c>
      <c r="G58" s="37">
        <v>5</v>
      </c>
      <c r="H58" s="37">
        <v>1</v>
      </c>
      <c r="I58" s="93">
        <v>17</v>
      </c>
      <c r="J58" s="37">
        <v>3</v>
      </c>
      <c r="K58" s="103">
        <v>20</v>
      </c>
    </row>
    <row r="59" spans="1:11" x14ac:dyDescent="0.25">
      <c r="A59" s="38" t="s">
        <v>44</v>
      </c>
      <c r="B59" s="39">
        <v>760</v>
      </c>
      <c r="C59" s="39">
        <v>9</v>
      </c>
      <c r="D59" s="39">
        <v>2</v>
      </c>
      <c r="E59" s="39">
        <v>4</v>
      </c>
      <c r="F59" s="39">
        <v>0</v>
      </c>
      <c r="G59" s="39">
        <v>5</v>
      </c>
      <c r="H59" s="39">
        <v>1.09873417721519</v>
      </c>
      <c r="I59" s="94">
        <v>18</v>
      </c>
      <c r="J59" s="39">
        <v>2.7088607594936707</v>
      </c>
      <c r="K59" s="104">
        <v>21</v>
      </c>
    </row>
    <row r="60" spans="1:11" ht="13.8" thickBot="1" x14ac:dyDescent="0.3">
      <c r="A60" s="32" t="s">
        <v>45</v>
      </c>
      <c r="B60" s="33">
        <v>33</v>
      </c>
      <c r="C60" s="33">
        <v>11</v>
      </c>
      <c r="D60" s="33">
        <v>0.88888888888888884</v>
      </c>
      <c r="E60" s="33">
        <v>3</v>
      </c>
      <c r="F60" s="33">
        <v>0</v>
      </c>
      <c r="G60" s="33">
        <v>5</v>
      </c>
      <c r="H60" s="33">
        <v>0.66666666666666663</v>
      </c>
      <c r="I60" s="95">
        <v>19</v>
      </c>
      <c r="J60" s="33">
        <v>1.5555555555555556</v>
      </c>
      <c r="K60" s="102">
        <v>21</v>
      </c>
    </row>
    <row r="62" spans="1:11" x14ac:dyDescent="0.25">
      <c r="A62" s="181" t="s">
        <v>82</v>
      </c>
    </row>
    <row r="63" spans="1:11" x14ac:dyDescent="0.25">
      <c r="A63" s="181"/>
    </row>
    <row r="64" spans="1:11" ht="13.8" x14ac:dyDescent="0.25">
      <c r="A64" s="86"/>
    </row>
    <row r="65" spans="1:1" ht="14.4" x14ac:dyDescent="0.3">
      <c r="A65" s="88" t="s">
        <v>83</v>
      </c>
    </row>
  </sheetData>
  <sheetProtection algorithmName="SHA-512" hashValue="W0lekQ2L6L2St+SRM0vqpGLK4mXLGvZodS17x9R7B0btHZVOpkiD4D9SqUiykMgnGH8R+2y0XjZN6463CEFWKA==" saltValue="wptodrQkVUhCPayophsz3g==" spinCount="100000" sheet="1" formatCells="0" formatColumns="0" formatRows="0" insertColumns="0" insertRows="0" insertHyperlinks="0" deleteColumns="0" deleteRows="0" sort="0" autoFilter="0" pivotTables="0"/>
  <mergeCells count="10">
    <mergeCell ref="A62:A63"/>
    <mergeCell ref="L9:R12"/>
    <mergeCell ref="A57:K57"/>
    <mergeCell ref="B1:D1"/>
    <mergeCell ref="B4:C4"/>
    <mergeCell ref="D4:E4"/>
    <mergeCell ref="F4:G4"/>
    <mergeCell ref="A36:K36"/>
    <mergeCell ref="A7:I7"/>
    <mergeCell ref="H4:J4"/>
  </mergeCells>
  <conditionalFormatting sqref="J6:J3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{F501DB9F-CC43-4ECB-AF8D-CC5205D69F8D}</x14:id>
        </ext>
      </extLst>
    </cfRule>
  </conditionalFormatting>
  <conditionalFormatting sqref="J6:J2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{53748531-472D-43EA-9779-1AD6341BB93F}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ignoredErrors>
    <ignoredError sqref="B6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01DB9F-CC43-4ECB-AF8D-CC5205D69F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J6:J30</xm:sqref>
        </x14:conditionalFormatting>
        <x14:conditionalFormatting xmlns:xm="http://schemas.microsoft.com/office/excel/2006/main">
          <x14:cfRule type="dataBar" id="{53748531-472D-43EA-9779-1AD6341BB9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3B2AC-BB3D-4837-9CA3-0F84951D1825}">
  <dimension ref="A1:S245"/>
  <sheetViews>
    <sheetView topLeftCell="A61" zoomScaleNormal="100" workbookViewId="0">
      <selection activeCell="H74" sqref="H74:I74"/>
    </sheetView>
  </sheetViews>
  <sheetFormatPr defaultRowHeight="14.4" x14ac:dyDescent="0.3"/>
  <cols>
    <col min="1" max="1" width="54.109375" style="86" customWidth="1"/>
    <col min="2" max="2" width="12" style="86" customWidth="1"/>
    <col min="3" max="3" width="17.6640625" style="86" customWidth="1"/>
    <col min="4" max="4" width="10.5546875" style="86" customWidth="1"/>
    <col min="5" max="5" width="22.109375" style="86" customWidth="1"/>
    <col min="6" max="6" width="11.44140625" style="86" customWidth="1"/>
    <col min="7" max="7" width="17.44140625" style="86" customWidth="1"/>
    <col min="8" max="8" width="11.6640625" style="86" customWidth="1"/>
    <col min="9" max="9" width="16.6640625" style="86" customWidth="1"/>
    <col min="10" max="10" width="15.109375" style="86" customWidth="1"/>
    <col min="11" max="11" width="8.88671875" style="86"/>
  </cols>
  <sheetData>
    <row r="1" spans="1:14" s="1" customFormat="1" ht="15.6" x14ac:dyDescent="0.3">
      <c r="A1" s="76"/>
      <c r="B1" s="182" t="s">
        <v>75</v>
      </c>
      <c r="C1" s="182"/>
      <c r="D1" s="182"/>
      <c r="E1" s="182"/>
      <c r="F1" s="182"/>
      <c r="G1" s="76"/>
      <c r="H1" s="85"/>
      <c r="I1" s="183" t="s">
        <v>94</v>
      </c>
      <c r="J1" s="183"/>
      <c r="K1" s="183"/>
      <c r="L1" s="183"/>
      <c r="M1" s="183"/>
    </row>
    <row r="2" spans="1:14" s="1" customFormat="1" ht="15.6" x14ac:dyDescent="0.3">
      <c r="A2" s="76"/>
      <c r="B2" s="118"/>
      <c r="C2" s="118"/>
      <c r="D2" s="118"/>
      <c r="E2" s="118"/>
      <c r="F2" s="118"/>
      <c r="G2" s="119"/>
      <c r="H2" s="85"/>
      <c r="I2" s="120"/>
      <c r="J2" s="120"/>
      <c r="K2" s="120"/>
      <c r="L2" s="120"/>
      <c r="M2" s="120"/>
    </row>
    <row r="4" spans="1:14" x14ac:dyDescent="0.3">
      <c r="J4" s="89"/>
      <c r="K4" s="89"/>
      <c r="L4" s="87"/>
      <c r="M4" s="87"/>
      <c r="N4" s="87"/>
    </row>
    <row r="5" spans="1:14" x14ac:dyDescent="0.3">
      <c r="J5" s="89"/>
      <c r="K5" s="89"/>
      <c r="L5" s="87"/>
      <c r="M5" s="87"/>
      <c r="N5" s="87"/>
    </row>
    <row r="69" spans="1:19" ht="15" thickBot="1" x14ac:dyDescent="0.35">
      <c r="A69" s="2" t="s">
        <v>90</v>
      </c>
      <c r="B69" s="2"/>
      <c r="C69" s="2"/>
      <c r="D69" s="2"/>
      <c r="E69" s="2"/>
      <c r="F69" s="3"/>
      <c r="G69"/>
      <c r="H69"/>
      <c r="I69"/>
      <c r="J69"/>
    </row>
    <row r="70" spans="1:19" ht="15" thickBot="1" x14ac:dyDescent="0.35">
      <c r="A70" s="4"/>
      <c r="B70" s="170" t="s">
        <v>1</v>
      </c>
      <c r="C70" s="171"/>
      <c r="D70" s="170" t="s">
        <v>2</v>
      </c>
      <c r="E70" s="171"/>
      <c r="F70" s="170" t="s">
        <v>3</v>
      </c>
      <c r="G70" s="172"/>
      <c r="H70" s="178" t="s">
        <v>4</v>
      </c>
      <c r="I70" s="172"/>
      <c r="J70" s="179"/>
      <c r="M70" s="133" t="s">
        <v>70</v>
      </c>
      <c r="N70" s="134"/>
      <c r="O70" s="134"/>
    </row>
    <row r="71" spans="1:19" ht="15" thickBot="1" x14ac:dyDescent="0.35">
      <c r="A71" s="71" t="s">
        <v>5</v>
      </c>
      <c r="B71" s="72" t="s">
        <v>6</v>
      </c>
      <c r="C71" s="73" t="s">
        <v>7</v>
      </c>
      <c r="D71" s="73" t="s">
        <v>6</v>
      </c>
      <c r="E71" s="73" t="s">
        <v>7</v>
      </c>
      <c r="F71" s="73" t="s">
        <v>6</v>
      </c>
      <c r="G71" s="74" t="s">
        <v>7</v>
      </c>
      <c r="H71" s="72" t="s">
        <v>6</v>
      </c>
      <c r="I71" s="74" t="s">
        <v>7</v>
      </c>
      <c r="J71" s="70" t="s">
        <v>72</v>
      </c>
      <c r="M71" s="1"/>
    </row>
    <row r="72" spans="1:19" ht="15" thickBot="1" x14ac:dyDescent="0.35">
      <c r="A72" s="51" t="s">
        <v>40</v>
      </c>
      <c r="B72" s="77">
        <f>SUM(B74:B95)</f>
        <v>791</v>
      </c>
      <c r="C72" s="54">
        <f t="shared" ref="C72:G72" si="0">SUM(C74:C95)</f>
        <v>733</v>
      </c>
      <c r="D72" s="77">
        <f t="shared" si="0"/>
        <v>3397</v>
      </c>
      <c r="E72" s="54">
        <f t="shared" si="0"/>
        <v>1114</v>
      </c>
      <c r="F72" s="53">
        <f t="shared" si="0"/>
        <v>331</v>
      </c>
      <c r="G72" s="54">
        <f t="shared" si="0"/>
        <v>58</v>
      </c>
      <c r="H72" s="160" t="s">
        <v>91</v>
      </c>
      <c r="I72" s="68" t="s">
        <v>92</v>
      </c>
      <c r="J72" s="75">
        <f>1862/5256</f>
        <v>0.35426179604261798</v>
      </c>
      <c r="M72" s="60" t="s">
        <v>71</v>
      </c>
      <c r="N72" s="135"/>
      <c r="O72" s="135"/>
      <c r="P72" s="135"/>
      <c r="Q72" s="135"/>
      <c r="R72" s="135"/>
      <c r="S72" s="135"/>
    </row>
    <row r="73" spans="1:19" ht="15" thickBot="1" x14ac:dyDescent="0.35">
      <c r="A73" s="176" t="s">
        <v>68</v>
      </c>
      <c r="B73" s="177"/>
      <c r="C73" s="177"/>
      <c r="D73" s="177"/>
      <c r="E73" s="177"/>
      <c r="F73" s="177"/>
      <c r="G73" s="177"/>
      <c r="H73" s="177"/>
      <c r="I73" s="177"/>
      <c r="J73" s="75"/>
    </row>
    <row r="74" spans="1:19" x14ac:dyDescent="0.3">
      <c r="A74" s="7" t="s">
        <v>8</v>
      </c>
      <c r="B74" s="122">
        <v>1</v>
      </c>
      <c r="C74" s="123">
        <v>3</v>
      </c>
      <c r="D74" s="8">
        <v>11</v>
      </c>
      <c r="E74" s="114">
        <v>5</v>
      </c>
      <c r="F74" s="9">
        <v>20</v>
      </c>
      <c r="G74" s="123">
        <v>1</v>
      </c>
      <c r="H74" s="9">
        <f>B74+D74+F74</f>
        <v>32</v>
      </c>
      <c r="I74" s="63">
        <f>C74+E74+G74</f>
        <v>9</v>
      </c>
      <c r="J74" s="75">
        <f t="shared" ref="J74:J95" si="1">I74/H74</f>
        <v>0.28125</v>
      </c>
    </row>
    <row r="75" spans="1:19" x14ac:dyDescent="0.3">
      <c r="A75" s="10" t="s">
        <v>9</v>
      </c>
      <c r="B75" s="91">
        <v>3</v>
      </c>
      <c r="C75" s="111">
        <v>3</v>
      </c>
      <c r="D75" s="13">
        <v>61</v>
      </c>
      <c r="E75" s="14">
        <v>11</v>
      </c>
      <c r="F75" s="15">
        <v>40</v>
      </c>
      <c r="G75" s="111">
        <v>7</v>
      </c>
      <c r="H75" s="15">
        <f t="shared" ref="H75:I95" si="2">B75+D75+F75</f>
        <v>104</v>
      </c>
      <c r="I75" s="64">
        <f t="shared" si="2"/>
        <v>21</v>
      </c>
      <c r="J75" s="75">
        <f t="shared" si="1"/>
        <v>0.20192307692307693</v>
      </c>
      <c r="M75" s="180" t="s">
        <v>76</v>
      </c>
      <c r="N75" s="180"/>
      <c r="O75" s="180"/>
      <c r="P75" s="180"/>
      <c r="Q75" s="180"/>
      <c r="R75" s="180"/>
      <c r="S75" s="180"/>
    </row>
    <row r="76" spans="1:19" x14ac:dyDescent="0.3">
      <c r="A76" s="10" t="s">
        <v>10</v>
      </c>
      <c r="B76" s="124">
        <v>36</v>
      </c>
      <c r="C76" s="111">
        <v>28</v>
      </c>
      <c r="D76" s="13">
        <v>40</v>
      </c>
      <c r="E76" s="14">
        <v>12</v>
      </c>
      <c r="F76" s="130"/>
      <c r="G76" s="129"/>
      <c r="H76" s="15">
        <f t="shared" si="2"/>
        <v>76</v>
      </c>
      <c r="I76" s="64">
        <f t="shared" si="2"/>
        <v>40</v>
      </c>
      <c r="J76" s="75">
        <f t="shared" si="1"/>
        <v>0.52631578947368418</v>
      </c>
      <c r="M76" s="180"/>
      <c r="N76" s="180"/>
      <c r="O76" s="180"/>
      <c r="P76" s="180"/>
      <c r="Q76" s="180"/>
      <c r="R76" s="180"/>
      <c r="S76" s="180"/>
    </row>
    <row r="77" spans="1:19" x14ac:dyDescent="0.3">
      <c r="A77" s="10" t="s">
        <v>11</v>
      </c>
      <c r="B77" s="13">
        <v>551</v>
      </c>
      <c r="C77" s="92">
        <v>491</v>
      </c>
      <c r="D77" s="13">
        <v>756</v>
      </c>
      <c r="E77" s="14">
        <v>345</v>
      </c>
      <c r="F77" s="15">
        <v>28</v>
      </c>
      <c r="G77" s="111">
        <v>1</v>
      </c>
      <c r="H77" s="15">
        <f t="shared" si="2"/>
        <v>1335</v>
      </c>
      <c r="I77" s="64">
        <f t="shared" si="2"/>
        <v>837</v>
      </c>
      <c r="J77" s="75">
        <f t="shared" si="1"/>
        <v>0.62696629213483146</v>
      </c>
      <c r="M77" s="180"/>
      <c r="N77" s="180"/>
      <c r="O77" s="180"/>
      <c r="P77" s="180"/>
      <c r="Q77" s="180"/>
      <c r="R77" s="180"/>
      <c r="S77" s="180"/>
    </row>
    <row r="78" spans="1:19" x14ac:dyDescent="0.3">
      <c r="A78" s="10" t="s">
        <v>12</v>
      </c>
      <c r="B78" s="132"/>
      <c r="C78" s="129"/>
      <c r="D78" s="132"/>
      <c r="E78" s="129"/>
      <c r="F78" s="130"/>
      <c r="G78" s="111">
        <v>4</v>
      </c>
      <c r="H78" s="130">
        <f t="shared" si="2"/>
        <v>0</v>
      </c>
      <c r="I78" s="78">
        <f t="shared" si="2"/>
        <v>4</v>
      </c>
      <c r="J78" s="75">
        <v>0</v>
      </c>
      <c r="M78" s="180"/>
      <c r="N78" s="180"/>
      <c r="O78" s="180"/>
      <c r="P78" s="180"/>
      <c r="Q78" s="180"/>
      <c r="R78" s="180"/>
      <c r="S78" s="180"/>
    </row>
    <row r="79" spans="1:19" x14ac:dyDescent="0.3">
      <c r="A79" s="10" t="s">
        <v>13</v>
      </c>
      <c r="B79" s="91">
        <v>1</v>
      </c>
      <c r="C79" s="129"/>
      <c r="D79" s="13">
        <v>124</v>
      </c>
      <c r="E79" s="14">
        <v>26</v>
      </c>
      <c r="F79" s="130"/>
      <c r="G79" s="129"/>
      <c r="H79" s="15">
        <f t="shared" si="2"/>
        <v>125</v>
      </c>
      <c r="I79" s="64">
        <f t="shared" si="2"/>
        <v>26</v>
      </c>
      <c r="J79" s="75">
        <f t="shared" si="1"/>
        <v>0.20799999999999999</v>
      </c>
    </row>
    <row r="80" spans="1:19" x14ac:dyDescent="0.3">
      <c r="A80" s="10" t="s">
        <v>14</v>
      </c>
      <c r="B80" s="124">
        <v>3</v>
      </c>
      <c r="C80" s="111">
        <v>2</v>
      </c>
      <c r="D80" s="124">
        <v>11</v>
      </c>
      <c r="E80" s="129"/>
      <c r="F80" s="127">
        <v>7</v>
      </c>
      <c r="G80" s="129"/>
      <c r="H80" s="15">
        <f t="shared" si="2"/>
        <v>21</v>
      </c>
      <c r="I80" s="65">
        <f t="shared" si="2"/>
        <v>2</v>
      </c>
      <c r="J80" s="75">
        <f t="shared" si="1"/>
        <v>9.5238095238095233E-2</v>
      </c>
    </row>
    <row r="81" spans="1:10" x14ac:dyDescent="0.3">
      <c r="A81" s="10" t="s">
        <v>15</v>
      </c>
      <c r="B81" s="91">
        <v>14</v>
      </c>
      <c r="C81" s="92">
        <v>11</v>
      </c>
      <c r="D81" s="13">
        <v>33</v>
      </c>
      <c r="E81" s="14">
        <v>8</v>
      </c>
      <c r="F81" s="52">
        <v>8</v>
      </c>
      <c r="G81" s="129"/>
      <c r="H81" s="52">
        <f t="shared" si="2"/>
        <v>55</v>
      </c>
      <c r="I81" s="64">
        <f t="shared" si="2"/>
        <v>19</v>
      </c>
      <c r="J81" s="75">
        <f t="shared" si="1"/>
        <v>0.34545454545454546</v>
      </c>
    </row>
    <row r="82" spans="1:10" x14ac:dyDescent="0.3">
      <c r="A82" s="10" t="s">
        <v>16</v>
      </c>
      <c r="B82" s="132"/>
      <c r="C82" s="129"/>
      <c r="D82" s="132"/>
      <c r="E82" s="129"/>
      <c r="F82" s="130"/>
      <c r="G82" s="129"/>
      <c r="H82" s="130">
        <f t="shared" si="2"/>
        <v>0</v>
      </c>
      <c r="I82" s="131">
        <f t="shared" si="2"/>
        <v>0</v>
      </c>
      <c r="J82" s="75">
        <v>0</v>
      </c>
    </row>
    <row r="83" spans="1:10" x14ac:dyDescent="0.3">
      <c r="A83" s="10" t="s">
        <v>17</v>
      </c>
      <c r="B83" s="132"/>
      <c r="C83" s="129"/>
      <c r="D83" s="13">
        <v>7</v>
      </c>
      <c r="E83" s="92">
        <v>2</v>
      </c>
      <c r="F83" s="52">
        <v>5</v>
      </c>
      <c r="G83" s="111">
        <v>1</v>
      </c>
      <c r="H83" s="52">
        <f t="shared" si="2"/>
        <v>12</v>
      </c>
      <c r="I83" s="65">
        <f t="shared" si="2"/>
        <v>3</v>
      </c>
      <c r="J83" s="75">
        <f t="shared" si="1"/>
        <v>0.25</v>
      </c>
    </row>
    <row r="84" spans="1:10" x14ac:dyDescent="0.3">
      <c r="A84" s="10" t="s">
        <v>18</v>
      </c>
      <c r="B84" s="132"/>
      <c r="C84" s="129"/>
      <c r="D84" s="132"/>
      <c r="E84" s="129"/>
      <c r="F84" s="130"/>
      <c r="G84" s="129"/>
      <c r="H84" s="130">
        <f t="shared" si="2"/>
        <v>0</v>
      </c>
      <c r="I84" s="131">
        <f t="shared" si="2"/>
        <v>0</v>
      </c>
      <c r="J84" s="75">
        <v>0</v>
      </c>
    </row>
    <row r="85" spans="1:10" x14ac:dyDescent="0.3">
      <c r="A85" s="10" t="s">
        <v>19</v>
      </c>
      <c r="B85" s="91">
        <v>23</v>
      </c>
      <c r="C85" s="92">
        <v>5</v>
      </c>
      <c r="D85" s="13">
        <v>164</v>
      </c>
      <c r="E85" s="14">
        <v>30</v>
      </c>
      <c r="F85" s="15">
        <v>6</v>
      </c>
      <c r="G85" s="129"/>
      <c r="H85" s="52">
        <f t="shared" si="2"/>
        <v>193</v>
      </c>
      <c r="I85" s="65">
        <f t="shared" si="2"/>
        <v>35</v>
      </c>
      <c r="J85" s="75">
        <f t="shared" si="1"/>
        <v>0.18134715025906736</v>
      </c>
    </row>
    <row r="86" spans="1:10" x14ac:dyDescent="0.3">
      <c r="A86" s="10" t="s">
        <v>20</v>
      </c>
      <c r="B86" s="132"/>
      <c r="C86" s="129"/>
      <c r="D86" s="13">
        <v>11</v>
      </c>
      <c r="E86" s="111">
        <v>1</v>
      </c>
      <c r="F86" s="127">
        <v>3</v>
      </c>
      <c r="G86" s="129"/>
      <c r="H86" s="15">
        <f t="shared" si="2"/>
        <v>14</v>
      </c>
      <c r="I86" s="78">
        <f t="shared" si="2"/>
        <v>1</v>
      </c>
      <c r="J86" s="75">
        <f t="shared" si="1"/>
        <v>7.1428571428571425E-2</v>
      </c>
    </row>
    <row r="87" spans="1:10" x14ac:dyDescent="0.3">
      <c r="A87" s="10" t="s">
        <v>21</v>
      </c>
      <c r="B87" s="91">
        <v>17</v>
      </c>
      <c r="C87" s="111">
        <v>5</v>
      </c>
      <c r="D87" s="13">
        <v>94</v>
      </c>
      <c r="E87" s="14">
        <v>27</v>
      </c>
      <c r="F87" s="15">
        <v>30</v>
      </c>
      <c r="G87" s="92">
        <v>5</v>
      </c>
      <c r="H87" s="15">
        <f t="shared" si="2"/>
        <v>141</v>
      </c>
      <c r="I87" s="65">
        <f t="shared" si="2"/>
        <v>37</v>
      </c>
      <c r="J87" s="75">
        <f t="shared" si="1"/>
        <v>0.26241134751773049</v>
      </c>
    </row>
    <row r="88" spans="1:10" x14ac:dyDescent="0.3">
      <c r="A88" s="10" t="s">
        <v>22</v>
      </c>
      <c r="B88" s="91">
        <v>11</v>
      </c>
      <c r="C88" s="92">
        <v>4</v>
      </c>
      <c r="D88" s="13">
        <v>115</v>
      </c>
      <c r="E88" s="14">
        <v>22</v>
      </c>
      <c r="F88" s="15">
        <v>40</v>
      </c>
      <c r="G88" s="92">
        <v>7</v>
      </c>
      <c r="H88" s="15">
        <f t="shared" si="2"/>
        <v>166</v>
      </c>
      <c r="I88" s="65">
        <f t="shared" si="2"/>
        <v>33</v>
      </c>
      <c r="J88" s="75">
        <f t="shared" si="1"/>
        <v>0.19879518072289157</v>
      </c>
    </row>
    <row r="89" spans="1:10" x14ac:dyDescent="0.3">
      <c r="A89" s="10" t="s">
        <v>23</v>
      </c>
      <c r="B89" s="124">
        <v>2</v>
      </c>
      <c r="C89" s="111">
        <v>19</v>
      </c>
      <c r="D89" s="13">
        <v>10</v>
      </c>
      <c r="E89" s="111">
        <v>3</v>
      </c>
      <c r="F89" s="52">
        <v>2</v>
      </c>
      <c r="G89" s="111">
        <v>2</v>
      </c>
      <c r="H89" s="15">
        <f t="shared" si="2"/>
        <v>14</v>
      </c>
      <c r="I89" s="78">
        <f t="shared" si="2"/>
        <v>24</v>
      </c>
      <c r="J89" s="75">
        <f t="shared" si="1"/>
        <v>1.7142857142857142</v>
      </c>
    </row>
    <row r="90" spans="1:10" x14ac:dyDescent="0.3">
      <c r="A90" s="10" t="s">
        <v>24</v>
      </c>
      <c r="B90" s="132"/>
      <c r="C90" s="129"/>
      <c r="D90" s="13">
        <v>18</v>
      </c>
      <c r="E90" s="92">
        <v>4</v>
      </c>
      <c r="F90" s="15">
        <v>45</v>
      </c>
      <c r="G90" s="92">
        <v>9</v>
      </c>
      <c r="H90" s="15">
        <f t="shared" si="2"/>
        <v>63</v>
      </c>
      <c r="I90" s="65">
        <f t="shared" si="2"/>
        <v>13</v>
      </c>
      <c r="J90" s="75">
        <f t="shared" si="1"/>
        <v>0.20634920634920634</v>
      </c>
    </row>
    <row r="91" spans="1:10" x14ac:dyDescent="0.3">
      <c r="A91" s="10" t="s">
        <v>25</v>
      </c>
      <c r="B91" s="132"/>
      <c r="C91" s="111">
        <v>1</v>
      </c>
      <c r="D91" s="91">
        <v>5</v>
      </c>
      <c r="E91" s="111">
        <v>1</v>
      </c>
      <c r="F91" s="15">
        <v>5</v>
      </c>
      <c r="G91" s="111">
        <v>1</v>
      </c>
      <c r="H91" s="15">
        <f t="shared" si="2"/>
        <v>10</v>
      </c>
      <c r="I91" s="65">
        <f t="shared" si="2"/>
        <v>3</v>
      </c>
      <c r="J91" s="75">
        <f t="shared" si="1"/>
        <v>0.3</v>
      </c>
    </row>
    <row r="92" spans="1:10" x14ac:dyDescent="0.3">
      <c r="A92" s="10" t="s">
        <v>26</v>
      </c>
      <c r="B92" s="124">
        <v>3</v>
      </c>
      <c r="C92" s="111">
        <v>2</v>
      </c>
      <c r="D92" s="13">
        <v>272</v>
      </c>
      <c r="E92" s="92">
        <v>57</v>
      </c>
      <c r="F92" s="15">
        <v>26</v>
      </c>
      <c r="G92" s="92">
        <v>5</v>
      </c>
      <c r="H92" s="15">
        <f t="shared" si="2"/>
        <v>301</v>
      </c>
      <c r="I92" s="64">
        <f t="shared" si="2"/>
        <v>64</v>
      </c>
      <c r="J92" s="75">
        <f t="shared" si="1"/>
        <v>0.21262458471760798</v>
      </c>
    </row>
    <row r="93" spans="1:10" x14ac:dyDescent="0.3">
      <c r="A93" s="10" t="s">
        <v>27</v>
      </c>
      <c r="B93" s="91">
        <v>27</v>
      </c>
      <c r="C93" s="92">
        <v>22</v>
      </c>
      <c r="D93" s="13">
        <v>66</v>
      </c>
      <c r="E93" s="14">
        <v>16</v>
      </c>
      <c r="F93" s="15">
        <v>50</v>
      </c>
      <c r="G93" s="92">
        <v>12</v>
      </c>
      <c r="H93" s="15">
        <f t="shared" si="2"/>
        <v>143</v>
      </c>
      <c r="I93" s="64">
        <f t="shared" si="2"/>
        <v>50</v>
      </c>
      <c r="J93" s="75">
        <f t="shared" si="1"/>
        <v>0.34965034965034963</v>
      </c>
    </row>
    <row r="94" spans="1:10" x14ac:dyDescent="0.3">
      <c r="A94" s="10" t="s">
        <v>28</v>
      </c>
      <c r="B94" s="13">
        <v>93</v>
      </c>
      <c r="C94" s="92">
        <v>122</v>
      </c>
      <c r="D94" s="13">
        <v>1557</v>
      </c>
      <c r="E94" s="14">
        <v>523</v>
      </c>
      <c r="F94" s="52">
        <v>3</v>
      </c>
      <c r="G94" s="111">
        <v>2</v>
      </c>
      <c r="H94" s="15">
        <f t="shared" si="2"/>
        <v>1653</v>
      </c>
      <c r="I94" s="64">
        <f t="shared" si="2"/>
        <v>647</v>
      </c>
      <c r="J94" s="75">
        <f t="shared" si="1"/>
        <v>0.39140955837870539</v>
      </c>
    </row>
    <row r="95" spans="1:10" ht="15" thickBot="1" x14ac:dyDescent="0.35">
      <c r="A95" s="17" t="s">
        <v>29</v>
      </c>
      <c r="B95" s="125">
        <v>6</v>
      </c>
      <c r="C95" s="112">
        <v>15</v>
      </c>
      <c r="D95" s="18">
        <v>42</v>
      </c>
      <c r="E95" s="19">
        <v>21</v>
      </c>
      <c r="F95" s="20">
        <v>13</v>
      </c>
      <c r="G95" s="112">
        <v>1</v>
      </c>
      <c r="H95" s="20">
        <f t="shared" si="2"/>
        <v>61</v>
      </c>
      <c r="I95" s="66">
        <f t="shared" si="2"/>
        <v>37</v>
      </c>
      <c r="J95" s="110">
        <f t="shared" si="1"/>
        <v>0.60655737704918034</v>
      </c>
    </row>
    <row r="98" spans="1:11" x14ac:dyDescent="0.3">
      <c r="A98" s="148"/>
      <c r="B98" s="148"/>
      <c r="C98" s="148"/>
      <c r="D98" s="148"/>
      <c r="E98" s="148"/>
      <c r="F98" s="148"/>
      <c r="G98" s="148"/>
      <c r="H98" s="149"/>
      <c r="I98" s="149"/>
      <c r="J98" s="149"/>
      <c r="K98" s="149"/>
    </row>
    <row r="99" spans="1:11" ht="15" thickBot="1" x14ac:dyDescent="0.35">
      <c r="A99" s="23" t="str">
        <f>Būvatļaujas_ĒKAS1!A34</f>
        <v>Būvatļauju skaits, kuriem izpildīti BUN (atrodas būvdarbu-&gt;pieņemš.ekspl.stadijā), to dokumentācijas saskaņošanas laiks (kalendārās dienas), periods: 2022.gada 1.jan.-30.jūnijs., ĒKAS</v>
      </c>
      <c r="B99" s="23"/>
      <c r="C99" s="23"/>
      <c r="D99" s="23"/>
      <c r="E99" s="23"/>
      <c r="F99" s="23"/>
      <c r="G99" s="23"/>
      <c r="H99" s="3"/>
      <c r="I99" s="3"/>
      <c r="J99"/>
      <c r="K99"/>
    </row>
    <row r="100" spans="1:11" ht="38.4" customHeight="1" thickBot="1" x14ac:dyDescent="0.35">
      <c r="A100" s="24">
        <f>Būvatļaujas_ĒKAS1!A35</f>
        <v>0</v>
      </c>
      <c r="B100" s="25" t="str">
        <f>Būvatļaujas_ĒKAS1!B35</f>
        <v>Skaits</v>
      </c>
      <c r="C100" s="25" t="str">
        <f>Būvatļaujas_ĒKAS1!C35</f>
        <v>Ieceres izskatīšanas laiks -BŪVVALDE</v>
      </c>
      <c r="D100" s="25" t="str">
        <f>Būvatļaujas_ĒKAS1!D35</f>
        <v>Ieceres izskatīšanas laiks -KLIENTS</v>
      </c>
      <c r="E100" s="25" t="str">
        <f>Būvatļaujas_ĒKAS1!E35</f>
        <v>PN izvērtēšanas laiks -BŪVVALDE</v>
      </c>
      <c r="F100" s="25" t="str">
        <f>Būvatļaujas_ĒKAS1!F35</f>
        <v>PN izvērtēšanas laiks -KLIENTS</v>
      </c>
      <c r="G100" s="25" t="str">
        <f>Būvatļaujas_ĒKAS1!G35</f>
        <v>BUN izvērtēšanas laiks -BŪVVALDE</v>
      </c>
      <c r="H100" s="25" t="str">
        <f>Būvatļaujas_ĒKAS1!H35</f>
        <v>BUN izvērtēšanas laiks -KLIENTS</v>
      </c>
      <c r="I100" s="25" t="str">
        <f>Būvatļaujas_ĒKAS1!I35</f>
        <v>Kopējais ieceres dokumentācijas saskaņošanas laiks -BŪVVALDE</v>
      </c>
      <c r="J100" s="25" t="str">
        <f>Būvatļaujas_ĒKAS1!J35</f>
        <v>Kopējais ieceres dokumentācijas saskaņošanas laiks -KLIENTS</v>
      </c>
      <c r="K100" s="26" t="str">
        <f>Būvatļaujas_ĒKAS1!K35</f>
        <v>Laiks kopā</v>
      </c>
    </row>
    <row r="101" spans="1:11" ht="15" thickBot="1" x14ac:dyDescent="0.35">
      <c r="A101" s="27" t="str">
        <f>Būvatļaujas_ĒKAS1!A36</f>
        <v>ĒKAS</v>
      </c>
      <c r="B101" s="54" t="str">
        <f>Būvatļaujas_ĒKAS1!B36</f>
        <v>4078*</v>
      </c>
      <c r="C101" s="28">
        <f>Būvatļaujas_ĒKAS1!C36</f>
        <v>18.066666666666666</v>
      </c>
      <c r="D101" s="28">
        <f>Būvatļaujas_ĒKAS1!D36</f>
        <v>5.44251968503937</v>
      </c>
      <c r="E101" s="28">
        <f>Būvatļaujas_ĒKAS1!E36</f>
        <v>1.8078740157480315</v>
      </c>
      <c r="F101" s="28">
        <f>Būvatļaujas_ĒKAS1!F36</f>
        <v>5.4593175853018372E-2</v>
      </c>
      <c r="G101" s="28">
        <f>Būvatļaujas_ĒKAS1!G36</f>
        <v>3.3916010498687665</v>
      </c>
      <c r="H101" s="28">
        <f>Būvatļaujas_ĒKAS1!H36</f>
        <v>0.19475065616797901</v>
      </c>
      <c r="I101" s="98">
        <f>Būvatļaujas_ĒKAS1!I36</f>
        <v>23.317585301837269</v>
      </c>
      <c r="J101" s="28">
        <f>Būvatļaujas_ĒKAS1!J36</f>
        <v>5.6456692913385824</v>
      </c>
      <c r="K101" s="99">
        <f>Būvatļaujas_ĒKAS1!K36</f>
        <v>28.963254593175854</v>
      </c>
    </row>
    <row r="102" spans="1:11" ht="15" thickBot="1" x14ac:dyDescent="0.35">
      <c r="A102" s="173" t="str">
        <f>Būvatļaujas_ĒKAS1!A37</f>
        <v>t.sk. pa būves lietošanas veidiem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5"/>
    </row>
    <row r="103" spans="1:11" x14ac:dyDescent="0.3">
      <c r="A103" s="7" t="str">
        <f>Būvatļaujas_ĒKAS1!A38</f>
        <v>Ārstniecības vai veselības aprūpes iestāžu ēkas</v>
      </c>
      <c r="B103" s="29">
        <f>Būvatļaujas_ĒKAS1!B38</f>
        <v>9</v>
      </c>
      <c r="C103" s="29">
        <f>Būvatļaujas_ĒKAS1!C38</f>
        <v>11</v>
      </c>
      <c r="D103" s="29">
        <f>Būvatļaujas_ĒKAS1!D38</f>
        <v>7</v>
      </c>
      <c r="E103" s="29">
        <f>Būvatļaujas_ĒKAS1!E38</f>
        <v>0</v>
      </c>
      <c r="F103" s="29">
        <f>Būvatļaujas_ĒKAS1!F38</f>
        <v>0</v>
      </c>
      <c r="G103" s="29">
        <f>Būvatļaujas_ĒKAS1!G38</f>
        <v>3</v>
      </c>
      <c r="H103" s="29">
        <f>Būvatļaujas_ĒKAS1!H38</f>
        <v>1</v>
      </c>
      <c r="I103" s="96">
        <f>Būvatļaujas_ĒKAS1!I38</f>
        <v>15</v>
      </c>
      <c r="J103" s="29">
        <f>Būvatļaujas_ĒKAS1!J38</f>
        <v>7</v>
      </c>
      <c r="K103" s="100">
        <f>Būvatļaujas_ĒKAS1!K38</f>
        <v>22</v>
      </c>
    </row>
    <row r="104" spans="1:11" x14ac:dyDescent="0.3">
      <c r="A104" s="30" t="str">
        <f>Būvatļaujas_ĒKAS1!A39</f>
        <v>Biroju ēkas</v>
      </c>
      <c r="B104" s="31">
        <f>Būvatļaujas_ĒKAS1!B39</f>
        <v>21</v>
      </c>
      <c r="C104" s="31">
        <f>Būvatļaujas_ĒKAS1!C39</f>
        <v>18</v>
      </c>
      <c r="D104" s="31">
        <f>Būvatļaujas_ĒKAS1!D39</f>
        <v>6</v>
      </c>
      <c r="E104" s="31">
        <f>Būvatļaujas_ĒKAS1!E39</f>
        <v>3</v>
      </c>
      <c r="F104" s="31">
        <f>Būvatļaujas_ĒKAS1!F39</f>
        <v>0</v>
      </c>
      <c r="G104" s="31">
        <f>Būvatļaujas_ĒKAS1!G39</f>
        <v>6</v>
      </c>
      <c r="H104" s="31">
        <f>Būvatļaujas_ĒKAS1!H39</f>
        <v>1</v>
      </c>
      <c r="I104" s="97">
        <f>Būvatļaujas_ĒKAS1!I39</f>
        <v>27</v>
      </c>
      <c r="J104" s="31">
        <f>Būvatļaujas_ĒKAS1!J39</f>
        <v>7</v>
      </c>
      <c r="K104" s="101">
        <f>Būvatļaujas_ĒKAS1!K39</f>
        <v>34</v>
      </c>
    </row>
    <row r="105" spans="1:11" x14ac:dyDescent="0.3">
      <c r="A105" s="30" t="str">
        <f>Būvatļaujas_ĒKAS1!A40</f>
        <v>Citas īslaicīgas apmešanās ēkas</v>
      </c>
      <c r="B105" s="31">
        <f>Būvatļaujas_ĒKAS1!B40</f>
        <v>40</v>
      </c>
      <c r="C105" s="31">
        <f>Būvatļaujas_ĒKAS1!C40</f>
        <v>19</v>
      </c>
      <c r="D105" s="31">
        <f>Būvatļaujas_ĒKAS1!D40</f>
        <v>7</v>
      </c>
      <c r="E105" s="31">
        <f>Būvatļaujas_ĒKAS1!E40</f>
        <v>2</v>
      </c>
      <c r="F105" s="31">
        <f>Būvatļaujas_ĒKAS1!F40</f>
        <v>0</v>
      </c>
      <c r="G105" s="31">
        <f>Būvatļaujas_ĒKAS1!G40</f>
        <v>4</v>
      </c>
      <c r="H105" s="31">
        <f>Būvatļaujas_ĒKAS1!H40</f>
        <v>0</v>
      </c>
      <c r="I105" s="97">
        <f>Būvatļaujas_ĒKAS1!I40</f>
        <v>25</v>
      </c>
      <c r="J105" s="31">
        <f>Būvatļaujas_ĒKAS1!J40</f>
        <v>7</v>
      </c>
      <c r="K105" s="101">
        <f>Būvatļaujas_ĒKAS1!K40</f>
        <v>32</v>
      </c>
    </row>
    <row r="106" spans="1:11" x14ac:dyDescent="0.3">
      <c r="A106" s="30" t="str">
        <f>Būvatļaujas_ĒKAS1!A41</f>
        <v>Citas, iepriekš neklasificētas, ēkas</v>
      </c>
      <c r="B106" s="31">
        <f>Būvatļaujas_ĒKAS1!B41</f>
        <v>837</v>
      </c>
      <c r="C106" s="31">
        <f>Būvatļaujas_ĒKAS1!C41</f>
        <v>16</v>
      </c>
      <c r="D106" s="31">
        <f>Būvatļaujas_ĒKAS1!D41</f>
        <v>5</v>
      </c>
      <c r="E106" s="31">
        <f>Būvatļaujas_ĒKAS1!E41</f>
        <v>1</v>
      </c>
      <c r="F106" s="31">
        <f>Būvatļaujas_ĒKAS1!F41</f>
        <v>0</v>
      </c>
      <c r="G106" s="31">
        <f>Būvatļaujas_ĒKAS1!G41</f>
        <v>3</v>
      </c>
      <c r="H106" s="31">
        <f>Būvatļaujas_ĒKAS1!H41</f>
        <v>0</v>
      </c>
      <c r="I106" s="97">
        <f>Būvatļaujas_ĒKAS1!I41</f>
        <v>20</v>
      </c>
      <c r="J106" s="31">
        <f>Būvatļaujas_ĒKAS1!J41</f>
        <v>5</v>
      </c>
      <c r="K106" s="101">
        <f>Būvatļaujas_ĒKAS1!K41</f>
        <v>25</v>
      </c>
    </row>
    <row r="107" spans="1:11" x14ac:dyDescent="0.3">
      <c r="A107" s="30" t="str">
        <f>Būvatļaujas_ĒKAS1!A42</f>
        <v>Dažādu sociālo grupu kopdzīvojamās mājas</v>
      </c>
      <c r="B107" s="31">
        <f>Būvatļaujas_ĒKAS1!B42</f>
        <v>4</v>
      </c>
      <c r="C107" s="31">
        <f>Būvatļaujas_ĒKAS1!C42</f>
        <v>23</v>
      </c>
      <c r="D107" s="31">
        <f>Būvatļaujas_ĒKAS1!D42</f>
        <v>8</v>
      </c>
      <c r="E107" s="31">
        <f>Būvatļaujas_ĒKAS1!E42</f>
        <v>0</v>
      </c>
      <c r="F107" s="31">
        <f>Būvatļaujas_ĒKAS1!F42</f>
        <v>0</v>
      </c>
      <c r="G107" s="31">
        <f>Būvatļaujas_ĒKAS1!G42</f>
        <v>2</v>
      </c>
      <c r="H107" s="31">
        <f>Būvatļaujas_ĒKAS1!H42</f>
        <v>2</v>
      </c>
      <c r="I107" s="97">
        <f>Būvatļaujas_ĒKAS1!I42</f>
        <v>26</v>
      </c>
      <c r="J107" s="31">
        <f>Būvatļaujas_ĒKAS1!J42</f>
        <v>9</v>
      </c>
      <c r="K107" s="101">
        <f>Būvatļaujas_ĒKAS1!K42</f>
        <v>35</v>
      </c>
    </row>
    <row r="108" spans="1:11" x14ac:dyDescent="0.3">
      <c r="A108" s="30" t="str">
        <f>Būvatļaujas_ĒKAS1!A43</f>
        <v>Divu dzīvokļu mājas</v>
      </c>
      <c r="B108" s="31">
        <f>Būvatļaujas_ĒKAS1!B43</f>
        <v>26</v>
      </c>
      <c r="C108" s="31">
        <f>Būvatļaujas_ĒKAS1!C43</f>
        <v>23</v>
      </c>
      <c r="D108" s="31">
        <f>Būvatļaujas_ĒKAS1!D43</f>
        <v>4</v>
      </c>
      <c r="E108" s="31">
        <f>Būvatļaujas_ĒKAS1!E43</f>
        <v>4</v>
      </c>
      <c r="F108" s="31">
        <f>Būvatļaujas_ĒKAS1!F43</f>
        <v>4</v>
      </c>
      <c r="G108" s="31">
        <f>Būvatļaujas_ĒKAS1!G43</f>
        <v>5</v>
      </c>
      <c r="H108" s="31">
        <f>Būvatļaujas_ĒKAS1!H43</f>
        <v>2</v>
      </c>
      <c r="I108" s="97">
        <f>Būvatļaujas_ĒKAS1!I43</f>
        <v>31</v>
      </c>
      <c r="J108" s="31">
        <f>Būvatļaujas_ĒKAS1!J43</f>
        <v>6</v>
      </c>
      <c r="K108" s="101">
        <f>Būvatļaujas_ĒKAS1!K43</f>
        <v>37</v>
      </c>
    </row>
    <row r="109" spans="1:11" x14ac:dyDescent="0.3">
      <c r="A109" s="30" t="str">
        <f>Būvatļaujas_ĒKAS1!A44</f>
        <v>Ēkas plašizklaides pasākumiem</v>
      </c>
      <c r="B109" s="31">
        <f>Būvatļaujas_ĒKAS1!B44</f>
        <v>2</v>
      </c>
      <c r="C109" s="31">
        <f>Būvatļaujas_ĒKAS1!C44</f>
        <v>12</v>
      </c>
      <c r="D109" s="31">
        <f>Būvatļaujas_ĒKAS1!D44</f>
        <v>1</v>
      </c>
      <c r="E109" s="31">
        <f>Būvatļaujas_ĒKAS1!E44</f>
        <v>0</v>
      </c>
      <c r="F109" s="31">
        <f>Būvatļaujas_ĒKAS1!F44</f>
        <v>0</v>
      </c>
      <c r="G109" s="31">
        <f>Būvatļaujas_ĒKAS1!G44</f>
        <v>5</v>
      </c>
      <c r="H109" s="31">
        <f>Būvatļaujas_ĒKAS1!H44</f>
        <v>0</v>
      </c>
      <c r="I109" s="97">
        <f>Būvatļaujas_ĒKAS1!I44</f>
        <v>17</v>
      </c>
      <c r="J109" s="31">
        <f>Būvatļaujas_ĒKAS1!J44</f>
        <v>1</v>
      </c>
      <c r="K109" s="101">
        <f>Būvatļaujas_ĒKAS1!K44</f>
        <v>18</v>
      </c>
    </row>
    <row r="110" spans="1:11" x14ac:dyDescent="0.3">
      <c r="A110" s="30" t="str">
        <f>Būvatļaujas_ĒKAS1!A45</f>
        <v>Garāžu ēkas</v>
      </c>
      <c r="B110" s="31">
        <f>Būvatļaujas_ĒKAS1!B45</f>
        <v>19</v>
      </c>
      <c r="C110" s="31">
        <f>Būvatļaujas_ĒKAS1!C45</f>
        <v>18</v>
      </c>
      <c r="D110" s="31">
        <f>Būvatļaujas_ĒKAS1!D45</f>
        <v>7</v>
      </c>
      <c r="E110" s="31">
        <f>Būvatļaujas_ĒKAS1!E45</f>
        <v>2</v>
      </c>
      <c r="F110" s="31">
        <f>Būvatļaujas_ĒKAS1!F45</f>
        <v>0</v>
      </c>
      <c r="G110" s="31">
        <f>Būvatļaujas_ĒKAS1!G45</f>
        <v>3</v>
      </c>
      <c r="H110" s="31">
        <f>Būvatļaujas_ĒKAS1!H45</f>
        <v>0</v>
      </c>
      <c r="I110" s="97">
        <f>Būvatļaujas_ĒKAS1!I45</f>
        <v>23</v>
      </c>
      <c r="J110" s="31">
        <f>Būvatļaujas_ĒKAS1!J45</f>
        <v>8</v>
      </c>
      <c r="K110" s="101">
        <f>Būvatļaujas_ĒKAS1!K45</f>
        <v>31</v>
      </c>
    </row>
    <row r="111" spans="1:11" x14ac:dyDescent="0.3">
      <c r="A111" s="30" t="str">
        <f>Būvatļaujas_ĒKAS1!A46</f>
        <v>Kulta ēkas</v>
      </c>
      <c r="B111" s="31">
        <f>Būvatļaujas_ĒKAS1!B46</f>
        <v>3</v>
      </c>
      <c r="C111" s="31">
        <f>Būvatļaujas_ĒKAS1!C46</f>
        <v>11</v>
      </c>
      <c r="D111" s="31">
        <f>Būvatļaujas_ĒKAS1!D46</f>
        <v>4</v>
      </c>
      <c r="E111" s="31">
        <f>Būvatļaujas_ĒKAS1!E46</f>
        <v>0</v>
      </c>
      <c r="F111" s="31">
        <f>Būvatļaujas_ĒKAS1!F46</f>
        <v>0</v>
      </c>
      <c r="G111" s="31">
        <f>Būvatļaujas_ĒKAS1!G46</f>
        <v>5</v>
      </c>
      <c r="H111" s="31">
        <f>Būvatļaujas_ĒKAS1!H46</f>
        <v>3</v>
      </c>
      <c r="I111" s="97">
        <f>Būvatļaujas_ĒKAS1!I46</f>
        <v>17</v>
      </c>
      <c r="J111" s="31">
        <f>Būvatļaujas_ĒKAS1!J46</f>
        <v>7</v>
      </c>
      <c r="K111" s="101">
        <f>Būvatļaujas_ĒKAS1!K46</f>
        <v>24</v>
      </c>
    </row>
    <row r="112" spans="1:11" x14ac:dyDescent="0.3">
      <c r="A112" s="30" t="str">
        <f>Būvatļaujas_ĒKAS1!A47</f>
        <v>Lauksaimniecības nedzīvojamās ēkas</v>
      </c>
      <c r="B112" s="31">
        <f>Būvatļaujas_ĒKAS1!B47</f>
        <v>35</v>
      </c>
      <c r="C112" s="31">
        <f>Būvatļaujas_ĒKAS1!C47</f>
        <v>14</v>
      </c>
      <c r="D112" s="31">
        <f>Būvatļaujas_ĒKAS1!D47</f>
        <v>4</v>
      </c>
      <c r="E112" s="31">
        <f>Būvatļaujas_ĒKAS1!E47</f>
        <v>2</v>
      </c>
      <c r="F112" s="31">
        <f>Būvatļaujas_ĒKAS1!F47</f>
        <v>0</v>
      </c>
      <c r="G112" s="31">
        <f>Būvatļaujas_ĒKAS1!G47</f>
        <v>3</v>
      </c>
      <c r="H112" s="31">
        <f>Būvatļaujas_ĒKAS1!H47</f>
        <v>1</v>
      </c>
      <c r="I112" s="97">
        <f>Būvatļaujas_ĒKAS1!I47</f>
        <v>19</v>
      </c>
      <c r="J112" s="31">
        <f>Būvatļaujas_ĒKAS1!J47</f>
        <v>5</v>
      </c>
      <c r="K112" s="101">
        <f>Būvatļaujas_ĒKAS1!K47</f>
        <v>24</v>
      </c>
    </row>
    <row r="113" spans="1:11" x14ac:dyDescent="0.3">
      <c r="A113" s="10" t="str">
        <f>Būvatļaujas_ĒKAS1!A48</f>
        <v>Muzeji un bibliotēkas</v>
      </c>
      <c r="B113" s="31">
        <f>Būvatļaujas_ĒKAS1!B48</f>
        <v>1</v>
      </c>
      <c r="C113" s="31">
        <f>Būvatļaujas_ĒKAS1!C48</f>
        <v>10</v>
      </c>
      <c r="D113" s="31">
        <f>Būvatļaujas_ĒKAS1!D48</f>
        <v>0</v>
      </c>
      <c r="E113" s="31">
        <f>Būvatļaujas_ĒKAS1!E48</f>
        <v>0</v>
      </c>
      <c r="F113" s="31">
        <f>Būvatļaujas_ĒKAS1!F48</f>
        <v>0</v>
      </c>
      <c r="G113" s="31">
        <f>Būvatļaujas_ĒKAS1!G48</f>
        <v>3</v>
      </c>
      <c r="H113" s="31">
        <f>Būvatļaujas_ĒKAS1!H48</f>
        <v>0</v>
      </c>
      <c r="I113" s="97">
        <f>Būvatļaujas_ĒKAS1!I48</f>
        <v>13</v>
      </c>
      <c r="J113" s="31">
        <f>Būvatļaujas_ĒKAS1!J48</f>
        <v>0</v>
      </c>
      <c r="K113" s="101">
        <f>Būvatļaujas_ĒKAS1!K48</f>
        <v>13</v>
      </c>
    </row>
    <row r="114" spans="1:11" x14ac:dyDescent="0.3">
      <c r="A114" s="30" t="str">
        <f>Būvatļaujas_ĒKAS1!A49</f>
        <v>Noliktavas, rezervuāri, bunkuri un silosi</v>
      </c>
      <c r="B114" s="31">
        <f>Būvatļaujas_ĒKAS1!B49</f>
        <v>37</v>
      </c>
      <c r="C114" s="31">
        <f>Būvatļaujas_ĒKAS1!C49</f>
        <v>16</v>
      </c>
      <c r="D114" s="31">
        <f>Būvatļaujas_ĒKAS1!D49</f>
        <v>7</v>
      </c>
      <c r="E114" s="31">
        <f>Būvatļaujas_ĒKAS1!E49</f>
        <v>4</v>
      </c>
      <c r="F114" s="31">
        <f>Būvatļaujas_ĒKAS1!F49</f>
        <v>0</v>
      </c>
      <c r="G114" s="31">
        <f>Būvatļaujas_ĒKAS1!G49</f>
        <v>4</v>
      </c>
      <c r="H114" s="31">
        <f>Būvatļaujas_ĒKAS1!H49</f>
        <v>0</v>
      </c>
      <c r="I114" s="97">
        <f>Būvatļaujas_ĒKAS1!I49</f>
        <v>25</v>
      </c>
      <c r="J114" s="31">
        <f>Būvatļaujas_ĒKAS1!J49</f>
        <v>8</v>
      </c>
      <c r="K114" s="101">
        <f>Būvatļaujas_ĒKAS1!K49</f>
        <v>33</v>
      </c>
    </row>
    <row r="115" spans="1:11" x14ac:dyDescent="0.3">
      <c r="A115" s="30" t="str">
        <f>Būvatļaujas_ĒKAS1!A50</f>
        <v>Rūpnieciskās ražošanas ēkas</v>
      </c>
      <c r="B115" s="31">
        <f>Būvatļaujas_ĒKAS1!B50</f>
        <v>33</v>
      </c>
      <c r="C115" s="31">
        <f>Būvatļaujas_ĒKAS1!C50</f>
        <v>13</v>
      </c>
      <c r="D115" s="31">
        <f>Būvatļaujas_ĒKAS1!D50</f>
        <v>3</v>
      </c>
      <c r="E115" s="31">
        <f>Būvatļaujas_ĒKAS1!E50</f>
        <v>3</v>
      </c>
      <c r="F115" s="31">
        <f>Būvatļaujas_ĒKAS1!F50</f>
        <v>0</v>
      </c>
      <c r="G115" s="31">
        <f>Būvatļaujas_ĒKAS1!G50</f>
        <v>4</v>
      </c>
      <c r="H115" s="31">
        <f>Būvatļaujas_ĒKAS1!H50</f>
        <v>1</v>
      </c>
      <c r="I115" s="97">
        <f>Būvatļaujas_ĒKAS1!I50</f>
        <v>19</v>
      </c>
      <c r="J115" s="31">
        <f>Būvatļaujas_ĒKAS1!J50</f>
        <v>4</v>
      </c>
      <c r="K115" s="101">
        <f>Būvatļaujas_ĒKAS1!K50</f>
        <v>23</v>
      </c>
    </row>
    <row r="116" spans="1:11" x14ac:dyDescent="0.3">
      <c r="A116" s="10" t="str">
        <f>Būvatļaujas_ĒKAS1!A51</f>
        <v>Sakaru ēkas, stacijas, termināļi un ar tiem saistītās ēkas</v>
      </c>
      <c r="B116" s="31">
        <f>Būvatļaujas_ĒKAS1!B51</f>
        <v>24</v>
      </c>
      <c r="C116" s="31">
        <f>Būvatļaujas_ĒKAS1!C51</f>
        <v>33</v>
      </c>
      <c r="D116" s="31">
        <f>Būvatļaujas_ĒKAS1!D51</f>
        <v>3</v>
      </c>
      <c r="E116" s="31">
        <f>Būvatļaujas_ĒKAS1!E51</f>
        <v>0</v>
      </c>
      <c r="F116" s="31">
        <f>Būvatļaujas_ĒKAS1!F51</f>
        <v>0</v>
      </c>
      <c r="G116" s="31">
        <f>Būvatļaujas_ĒKAS1!G51</f>
        <v>3</v>
      </c>
      <c r="H116" s="31">
        <f>Būvatļaujas_ĒKAS1!H51</f>
        <v>1</v>
      </c>
      <c r="I116" s="97">
        <f>Būvatļaujas_ĒKAS1!I51</f>
        <v>36</v>
      </c>
      <c r="J116" s="31">
        <f>Būvatļaujas_ĒKAS1!J51</f>
        <v>4</v>
      </c>
      <c r="K116" s="101">
        <f>Būvatļaujas_ĒKAS1!K51</f>
        <v>40</v>
      </c>
    </row>
    <row r="117" spans="1:11" x14ac:dyDescent="0.3">
      <c r="A117" s="30" t="str">
        <f>Būvatļaujas_ĒKAS1!A52</f>
        <v>Skolas, universitātes un zinātniskajai pētniecībai paredzētās ēkas</v>
      </c>
      <c r="B117" s="31">
        <f>Būvatļaujas_ĒKAS1!B52</f>
        <v>13</v>
      </c>
      <c r="C117" s="31">
        <f>Būvatļaujas_ĒKAS1!C52</f>
        <v>21</v>
      </c>
      <c r="D117" s="31">
        <f>Būvatļaujas_ĒKAS1!D52</f>
        <v>3</v>
      </c>
      <c r="E117" s="31">
        <f>Būvatļaujas_ĒKAS1!E52</f>
        <v>0</v>
      </c>
      <c r="F117" s="31">
        <f>Būvatļaujas_ĒKAS1!F52</f>
        <v>0</v>
      </c>
      <c r="G117" s="31">
        <f>Būvatļaujas_ĒKAS1!G52</f>
        <v>5</v>
      </c>
      <c r="H117" s="31">
        <f>Būvatļaujas_ĒKAS1!H52</f>
        <v>4</v>
      </c>
      <c r="I117" s="97">
        <f>Būvatļaujas_ĒKAS1!I52</f>
        <v>26</v>
      </c>
      <c r="J117" s="31">
        <f>Būvatļaujas_ĒKAS1!J52</f>
        <v>7</v>
      </c>
      <c r="K117" s="101">
        <f>Būvatļaujas_ĒKAS1!K52</f>
        <v>33</v>
      </c>
    </row>
    <row r="118" spans="1:11" x14ac:dyDescent="0.3">
      <c r="A118" s="30" t="str">
        <f>Būvatļaujas_ĒKAS1!A53</f>
        <v>Sporta ēkas</v>
      </c>
      <c r="B118" s="31">
        <f>Būvatļaujas_ĒKAS1!B53</f>
        <v>3</v>
      </c>
      <c r="C118" s="31">
        <f>Būvatļaujas_ĒKAS1!C53</f>
        <v>36</v>
      </c>
      <c r="D118" s="31">
        <f>Būvatļaujas_ĒKAS1!D53</f>
        <v>3</v>
      </c>
      <c r="E118" s="31">
        <f>Būvatļaujas_ĒKAS1!E53</f>
        <v>0</v>
      </c>
      <c r="F118" s="31">
        <f>Būvatļaujas_ĒKAS1!F53</f>
        <v>0</v>
      </c>
      <c r="G118" s="31">
        <f>Būvatļaujas_ĒKAS1!G53</f>
        <v>6</v>
      </c>
      <c r="H118" s="31">
        <f>Būvatļaujas_ĒKAS1!H53</f>
        <v>0</v>
      </c>
      <c r="I118" s="97">
        <f>Būvatļaujas_ĒKAS1!I53</f>
        <v>43</v>
      </c>
      <c r="J118" s="31">
        <f>Būvatļaujas_ĒKAS1!J53</f>
        <v>3</v>
      </c>
      <c r="K118" s="101">
        <f>Būvatļaujas_ĒKAS1!K53</f>
        <v>46</v>
      </c>
    </row>
    <row r="119" spans="1:11" x14ac:dyDescent="0.3">
      <c r="A119" s="30" t="str">
        <f>Būvatļaujas_ĒKAS1!A54</f>
        <v>Triju vai vairāku dzīvokļu mājas</v>
      </c>
      <c r="B119" s="31">
        <f>Būvatļaujas_ĒKAS1!B54</f>
        <v>64</v>
      </c>
      <c r="C119" s="31">
        <f>Būvatļaujas_ĒKAS1!C54</f>
        <v>18</v>
      </c>
      <c r="D119" s="31">
        <f>Būvatļaujas_ĒKAS1!D54</f>
        <v>7</v>
      </c>
      <c r="E119" s="31">
        <f>Būvatļaujas_ĒKAS1!E54</f>
        <v>1</v>
      </c>
      <c r="F119" s="31">
        <f>Būvatļaujas_ĒKAS1!F54</f>
        <v>0</v>
      </c>
      <c r="G119" s="31">
        <f>Būvatļaujas_ĒKAS1!G54</f>
        <v>7</v>
      </c>
      <c r="H119" s="31">
        <f>Būvatļaujas_ĒKAS1!H54</f>
        <v>2</v>
      </c>
      <c r="I119" s="97">
        <f>Būvatļaujas_ĒKAS1!I54</f>
        <v>27</v>
      </c>
      <c r="J119" s="31">
        <f>Būvatļaujas_ĒKAS1!J54</f>
        <v>8</v>
      </c>
      <c r="K119" s="101">
        <f>Būvatļaujas_ĒKAS1!K54</f>
        <v>35</v>
      </c>
    </row>
    <row r="120" spans="1:11" x14ac:dyDescent="0.3">
      <c r="A120" s="30" t="str">
        <f>Būvatļaujas_ĒKAS1!A55</f>
        <v>Vairumtirdzniecības un mazumtirdzniecības ēkas</v>
      </c>
      <c r="B120" s="31">
        <f>Būvatļaujas_ĒKAS1!B55</f>
        <v>50</v>
      </c>
      <c r="C120" s="31">
        <f>Būvatļaujas_ĒKAS1!C55</f>
        <v>12</v>
      </c>
      <c r="D120" s="31">
        <f>Būvatļaujas_ĒKAS1!D55</f>
        <v>3</v>
      </c>
      <c r="E120" s="31">
        <f>Būvatļaujas_ĒKAS1!E55</f>
        <v>0</v>
      </c>
      <c r="F120" s="31">
        <f>Būvatļaujas_ĒKAS1!F55</f>
        <v>0</v>
      </c>
      <c r="G120" s="31">
        <f>Būvatļaujas_ĒKAS1!G55</f>
        <v>6</v>
      </c>
      <c r="H120" s="31">
        <f>Būvatļaujas_ĒKAS1!H55</f>
        <v>0</v>
      </c>
      <c r="I120" s="97">
        <f>Būvatļaujas_ĒKAS1!I55</f>
        <v>18</v>
      </c>
      <c r="J120" s="31">
        <f>Būvatļaujas_ĒKAS1!J55</f>
        <v>3</v>
      </c>
      <c r="K120" s="101">
        <f>Būvatļaujas_ĒKAS1!K55</f>
        <v>21</v>
      </c>
    </row>
    <row r="121" spans="1:11" x14ac:dyDescent="0.3">
      <c r="A121" s="30" t="str">
        <f>Būvatļaujas_ĒKAS1!A56</f>
        <v>Viena dzīvokļa mājas</v>
      </c>
      <c r="B121" s="31">
        <f>Būvatļaujas_ĒKAS1!B56</f>
        <v>647</v>
      </c>
      <c r="C121" s="31">
        <f>Būvatļaujas_ĒKAS1!C56</f>
        <v>21</v>
      </c>
      <c r="D121" s="31">
        <f>Būvatļaujas_ĒKAS1!D56</f>
        <v>6</v>
      </c>
      <c r="E121" s="31">
        <f>Būvatļaujas_ĒKAS1!E56</f>
        <v>3</v>
      </c>
      <c r="F121" s="31">
        <f>Būvatļaujas_ĒKAS1!F56</f>
        <v>0</v>
      </c>
      <c r="G121" s="31">
        <f>Būvatļaujas_ĒKAS1!G56</f>
        <v>3</v>
      </c>
      <c r="H121" s="31">
        <f>Būvatļaujas_ĒKAS1!H56</f>
        <v>0</v>
      </c>
      <c r="I121" s="97">
        <f>Būvatļaujas_ĒKAS1!I56</f>
        <v>27</v>
      </c>
      <c r="J121" s="31">
        <f>Būvatļaujas_ĒKAS1!J56</f>
        <v>6</v>
      </c>
      <c r="K121" s="101">
        <f>Būvatļaujas_ĒKAS1!K56</f>
        <v>33</v>
      </c>
    </row>
    <row r="122" spans="1:11" ht="15" thickBot="1" x14ac:dyDescent="0.35">
      <c r="A122" s="32" t="str">
        <f>Būvatļaujas_ĒKAS1!A57</f>
        <v>Viesnīcas un sabiedriskās ēdināšanas ēkas</v>
      </c>
      <c r="B122" s="33">
        <f>Būvatļaujas_ĒKAS1!B57</f>
        <v>37</v>
      </c>
      <c r="C122" s="33">
        <f>Būvatļaujas_ĒKAS1!C57</f>
        <v>18</v>
      </c>
      <c r="D122" s="33">
        <f>Būvatļaujas_ĒKAS1!D57</f>
        <v>9</v>
      </c>
      <c r="E122" s="33">
        <f>Būvatļaujas_ĒKAS1!E57</f>
        <v>0</v>
      </c>
      <c r="F122" s="33">
        <f>Būvatļaujas_ĒKAS1!F57</f>
        <v>0</v>
      </c>
      <c r="G122" s="33">
        <f>Būvatļaujas_ĒKAS1!G57</f>
        <v>5</v>
      </c>
      <c r="H122" s="33">
        <f>Būvatļaujas_ĒKAS1!H57</f>
        <v>0</v>
      </c>
      <c r="I122" s="95">
        <f>Būvatļaujas_ĒKAS1!I57</f>
        <v>24</v>
      </c>
      <c r="J122" s="33">
        <f>Būvatļaujas_ĒKAS1!J57</f>
        <v>10</v>
      </c>
      <c r="K122" s="104">
        <f>Būvatļaujas_ĒKAS1!K57</f>
        <v>34</v>
      </c>
    </row>
    <row r="123" spans="1:11" ht="15" thickBot="1" x14ac:dyDescent="0.3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50"/>
    </row>
    <row r="124" spans="1:11" ht="15" thickBot="1" x14ac:dyDescent="0.35">
      <c r="A124" s="165" t="str">
        <f>Būvatļaujas_ĒKAS1!A59</f>
        <v>t.sk. pa būves grupām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7"/>
    </row>
    <row r="125" spans="1:11" x14ac:dyDescent="0.3">
      <c r="A125" s="36" t="str">
        <f>Būvatļaujas_ĒKAS1!A60</f>
        <v>1.GRUPA</v>
      </c>
      <c r="B125" s="115">
        <f>Būvatļaujas_ĒKAS1!B60</f>
        <v>733</v>
      </c>
      <c r="C125" s="115">
        <f>Būvatļaujas_ĒKAS1!C60</f>
        <v>14</v>
      </c>
      <c r="D125" s="115">
        <f>Būvatļaujas_ĒKAS1!D60</f>
        <v>5</v>
      </c>
      <c r="E125" s="115">
        <f>Būvatļaujas_ĒKAS1!E60</f>
        <v>0</v>
      </c>
      <c r="F125" s="115">
        <f>Būvatļaujas_ĒKAS1!F60</f>
        <v>0</v>
      </c>
      <c r="G125" s="115">
        <f>Būvatļaujas_ĒKAS1!G60</f>
        <v>3</v>
      </c>
      <c r="H125" s="115">
        <f>Būvatļaujas_ĒKAS1!H60</f>
        <v>0</v>
      </c>
      <c r="I125" s="93">
        <f>Būvatļaujas_ĒKAS1!I60</f>
        <v>17</v>
      </c>
      <c r="J125" s="115">
        <f>Būvatļaujas_ĒKAS1!J60</f>
        <v>6</v>
      </c>
      <c r="K125" s="100">
        <f>Būvatļaujas_ĒKAS1!K60</f>
        <v>23</v>
      </c>
    </row>
    <row r="126" spans="1:11" x14ac:dyDescent="0.3">
      <c r="A126" s="38" t="str">
        <f>Būvatļaujas_ĒKAS1!A61</f>
        <v>2.GRUPA</v>
      </c>
      <c r="B126" s="39">
        <f>Būvatļaujas_ĒKAS1!B61</f>
        <v>1114</v>
      </c>
      <c r="C126" s="39">
        <f>Būvatļaujas_ĒKAS1!C61</f>
        <v>19</v>
      </c>
      <c r="D126" s="39">
        <f>Būvatļaujas_ĒKAS1!D61</f>
        <v>5</v>
      </c>
      <c r="E126" s="39">
        <f>Būvatļaujas_ĒKAS1!E61</f>
        <v>3</v>
      </c>
      <c r="F126" s="39">
        <f>Būvatļaujas_ĒKAS1!F61</f>
        <v>0</v>
      </c>
      <c r="G126" s="39">
        <f>Būvatļaujas_ĒKAS1!G61</f>
        <v>3</v>
      </c>
      <c r="H126" s="39">
        <f>Būvatļaujas_ĒKAS1!H61</f>
        <v>0</v>
      </c>
      <c r="I126" s="94">
        <f>Būvatļaujas_ĒKAS1!I61</f>
        <v>25</v>
      </c>
      <c r="J126" s="39">
        <f>Būvatļaujas_ĒKAS1!J61</f>
        <v>6</v>
      </c>
      <c r="K126" s="101">
        <f>Būvatļaujas_ĒKAS1!K61</f>
        <v>31</v>
      </c>
    </row>
    <row r="127" spans="1:11" ht="15" thickBot="1" x14ac:dyDescent="0.35">
      <c r="A127" s="32" t="str">
        <f>Būvatļaujas_ĒKAS1!A62</f>
        <v>3.GRUPA</v>
      </c>
      <c r="B127" s="33">
        <f>Būvatļaujas_ĒKAS1!B62</f>
        <v>58</v>
      </c>
      <c r="C127" s="33">
        <f>Būvatļaujas_ĒKAS1!C62</f>
        <v>15</v>
      </c>
      <c r="D127" s="33">
        <f>Būvatļaujas_ĒKAS1!D62</f>
        <v>4</v>
      </c>
      <c r="E127" s="33">
        <f>Būvatļaujas_ĒKAS1!E62</f>
        <v>0</v>
      </c>
      <c r="F127" s="33">
        <f>Būvatļaujas_ĒKAS1!F62</f>
        <v>0</v>
      </c>
      <c r="G127" s="33">
        <f>Būvatļaujas_ĒKAS1!G62</f>
        <v>7</v>
      </c>
      <c r="H127" s="33">
        <f>Būvatļaujas_ĒKAS1!H62</f>
        <v>2</v>
      </c>
      <c r="I127" s="95">
        <f>Būvatļaujas_ĒKAS1!I62</f>
        <v>23</v>
      </c>
      <c r="J127" s="33">
        <f>Būvatļaujas_ĒKAS1!J62</f>
        <v>5</v>
      </c>
      <c r="K127" s="101">
        <f>Būvatļaujas_ĒKAS1!K62</f>
        <v>28</v>
      </c>
    </row>
    <row r="129" spans="1:1" x14ac:dyDescent="0.3">
      <c r="A129" s="181" t="s">
        <v>82</v>
      </c>
    </row>
    <row r="130" spans="1:1" x14ac:dyDescent="0.3">
      <c r="A130" s="181"/>
    </row>
    <row r="132" spans="1:1" x14ac:dyDescent="0.3">
      <c r="A132" s="88" t="s">
        <v>83</v>
      </c>
    </row>
    <row r="156" spans="1:18" ht="18" customHeight="1" x14ac:dyDescent="0.3"/>
    <row r="157" spans="1:18" ht="18" customHeight="1" x14ac:dyDescent="0.3"/>
    <row r="158" spans="1:18" ht="18" customHeight="1" x14ac:dyDescent="0.3"/>
    <row r="159" spans="1:18" ht="16.5" customHeight="1" x14ac:dyDescent="0.3"/>
    <row r="160" spans="1:18" x14ac:dyDescent="0.3">
      <c r="A160" s="138"/>
      <c r="B160" s="138"/>
      <c r="C160" s="138"/>
      <c r="D160" s="138"/>
      <c r="E160" s="138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</row>
    <row r="161" spans="1:18" s="1" customFormat="1" ht="14.4" customHeight="1" x14ac:dyDescent="0.25">
      <c r="A161" s="140"/>
      <c r="B161" s="190"/>
      <c r="C161" s="190"/>
      <c r="D161" s="190"/>
      <c r="E161" s="190"/>
      <c r="F161" s="190"/>
      <c r="G161" s="190"/>
      <c r="H161" s="190"/>
      <c r="I161" s="190"/>
      <c r="J161" s="190"/>
      <c r="K161" s="140"/>
      <c r="L161" s="140"/>
      <c r="M161" s="140"/>
      <c r="N161" s="140"/>
      <c r="O161" s="140"/>
      <c r="P161" s="140"/>
      <c r="Q161" s="140"/>
      <c r="R161" s="140"/>
    </row>
    <row r="162" spans="1:18" s="1" customFormat="1" ht="14.1" customHeight="1" x14ac:dyDescent="0.25">
      <c r="A162" s="141"/>
      <c r="B162" s="142"/>
      <c r="C162" s="142"/>
      <c r="D162" s="142"/>
      <c r="E162" s="142"/>
      <c r="F162" s="142"/>
      <c r="G162" s="142"/>
      <c r="H162" s="142"/>
      <c r="I162" s="142"/>
      <c r="J162" s="140"/>
      <c r="K162" s="143"/>
      <c r="L162" s="143"/>
      <c r="M162" s="140"/>
      <c r="N162" s="140"/>
      <c r="O162" s="140"/>
      <c r="P162" s="140"/>
      <c r="Q162" s="140"/>
      <c r="R162" s="140"/>
    </row>
    <row r="163" spans="1:18" s="1" customFormat="1" ht="13.2" x14ac:dyDescent="0.25">
      <c r="A163" s="144"/>
      <c r="B163" s="145"/>
      <c r="C163" s="145"/>
      <c r="D163" s="145"/>
      <c r="E163" s="145"/>
      <c r="F163" s="145"/>
      <c r="G163" s="145"/>
      <c r="H163" s="145"/>
      <c r="I163" s="145"/>
      <c r="J163" s="146"/>
      <c r="K163" s="140"/>
      <c r="L163" s="140"/>
      <c r="M163" s="140"/>
      <c r="N163" s="140"/>
      <c r="O163" s="140"/>
      <c r="P163" s="140"/>
      <c r="Q163" s="140"/>
      <c r="R163" s="140"/>
    </row>
    <row r="164" spans="1:18" s="1" customFormat="1" ht="13.2" x14ac:dyDescent="0.25">
      <c r="A164" s="193"/>
      <c r="B164" s="193"/>
      <c r="C164" s="193"/>
      <c r="D164" s="193"/>
      <c r="E164" s="193"/>
      <c r="F164" s="193"/>
      <c r="G164" s="193"/>
      <c r="H164" s="193"/>
      <c r="I164" s="193"/>
      <c r="J164" s="146"/>
      <c r="K164" s="143"/>
      <c r="L164" s="143"/>
      <c r="M164" s="140"/>
      <c r="N164" s="140"/>
      <c r="O164" s="140"/>
      <c r="P164" s="140"/>
      <c r="Q164" s="140"/>
      <c r="R164" s="140"/>
    </row>
    <row r="165" spans="1:18" s="1" customFormat="1" ht="13.2" x14ac:dyDescent="0.25">
      <c r="A165" s="140"/>
      <c r="B165" s="137"/>
      <c r="C165" s="137"/>
      <c r="D165" s="137"/>
      <c r="E165" s="137"/>
      <c r="F165" s="137"/>
      <c r="G165" s="137"/>
      <c r="H165" s="137"/>
      <c r="I165" s="137"/>
      <c r="J165" s="146"/>
      <c r="K165" s="140"/>
      <c r="L165" s="140"/>
      <c r="M165" s="140"/>
      <c r="N165" s="140"/>
      <c r="O165" s="140"/>
      <c r="P165" s="140"/>
      <c r="Q165" s="140"/>
      <c r="R165" s="140"/>
    </row>
    <row r="166" spans="1:18" s="1" customFormat="1" ht="13.2" x14ac:dyDescent="0.25">
      <c r="A166" s="140"/>
      <c r="B166" s="137"/>
      <c r="C166" s="137"/>
      <c r="D166" s="137"/>
      <c r="E166" s="137"/>
      <c r="F166" s="137"/>
      <c r="G166" s="137"/>
      <c r="H166" s="137"/>
      <c r="I166" s="137"/>
      <c r="J166" s="146"/>
      <c r="K166" s="140"/>
      <c r="L166" s="194"/>
      <c r="M166" s="194"/>
      <c r="N166" s="194"/>
      <c r="O166" s="194"/>
      <c r="P166" s="194"/>
      <c r="Q166" s="194"/>
      <c r="R166" s="194"/>
    </row>
    <row r="167" spans="1:18" s="1" customFormat="1" ht="13.2" x14ac:dyDescent="0.25">
      <c r="A167" s="140"/>
      <c r="B167" s="137"/>
      <c r="C167" s="137"/>
      <c r="D167" s="137"/>
      <c r="E167" s="137"/>
      <c r="F167" s="137"/>
      <c r="G167" s="137"/>
      <c r="H167" s="137"/>
      <c r="I167" s="137"/>
      <c r="J167" s="146"/>
      <c r="K167" s="140"/>
      <c r="L167" s="194"/>
      <c r="M167" s="194"/>
      <c r="N167" s="194"/>
      <c r="O167" s="194"/>
      <c r="P167" s="194"/>
      <c r="Q167" s="194"/>
      <c r="R167" s="194"/>
    </row>
    <row r="168" spans="1:18" s="1" customFormat="1" ht="13.2" x14ac:dyDescent="0.25">
      <c r="A168" s="140"/>
      <c r="B168" s="137"/>
      <c r="C168" s="137"/>
      <c r="D168" s="137"/>
      <c r="E168" s="137"/>
      <c r="F168" s="137"/>
      <c r="G168" s="137"/>
      <c r="H168" s="137"/>
      <c r="I168" s="137"/>
      <c r="J168" s="146"/>
      <c r="K168" s="140"/>
      <c r="L168" s="194"/>
      <c r="M168" s="194"/>
      <c r="N168" s="194"/>
      <c r="O168" s="194"/>
      <c r="P168" s="194"/>
      <c r="Q168" s="194"/>
      <c r="R168" s="194"/>
    </row>
    <row r="169" spans="1:18" s="1" customFormat="1" ht="13.2" x14ac:dyDescent="0.25">
      <c r="A169" s="140"/>
      <c r="B169" s="137"/>
      <c r="C169" s="137"/>
      <c r="D169" s="137"/>
      <c r="E169" s="137"/>
      <c r="F169" s="137"/>
      <c r="G169" s="137"/>
      <c r="H169" s="137"/>
      <c r="I169" s="137"/>
      <c r="J169" s="146"/>
      <c r="K169" s="140"/>
      <c r="L169" s="194"/>
      <c r="M169" s="194"/>
      <c r="N169" s="194"/>
      <c r="O169" s="194"/>
      <c r="P169" s="194"/>
      <c r="Q169" s="194"/>
      <c r="R169" s="194"/>
    </row>
    <row r="170" spans="1:18" s="1" customFormat="1" ht="13.2" x14ac:dyDescent="0.25">
      <c r="A170" s="140"/>
      <c r="B170" s="137"/>
      <c r="C170" s="137"/>
      <c r="D170" s="137"/>
      <c r="E170" s="137"/>
      <c r="F170" s="137"/>
      <c r="G170" s="137"/>
      <c r="H170" s="137"/>
      <c r="I170" s="137"/>
      <c r="J170" s="146"/>
      <c r="K170" s="140"/>
      <c r="L170" s="140"/>
      <c r="M170" s="140"/>
      <c r="N170" s="140"/>
      <c r="O170" s="140"/>
      <c r="P170" s="140"/>
      <c r="Q170" s="140"/>
      <c r="R170" s="140"/>
    </row>
    <row r="171" spans="1:18" s="1" customFormat="1" ht="13.2" x14ac:dyDescent="0.25">
      <c r="A171" s="140"/>
      <c r="B171" s="137"/>
      <c r="C171" s="137"/>
      <c r="D171" s="137"/>
      <c r="E171" s="137"/>
      <c r="F171" s="137"/>
      <c r="G171" s="137"/>
      <c r="H171" s="137"/>
      <c r="I171" s="137"/>
      <c r="J171" s="146"/>
      <c r="K171" s="140"/>
      <c r="L171" s="140"/>
      <c r="M171" s="140"/>
      <c r="N171" s="140"/>
      <c r="O171" s="140"/>
      <c r="P171" s="140"/>
      <c r="Q171" s="140"/>
      <c r="R171" s="140"/>
    </row>
    <row r="172" spans="1:18" s="1" customFormat="1" ht="13.2" x14ac:dyDescent="0.25">
      <c r="A172" s="140"/>
      <c r="B172" s="137"/>
      <c r="C172" s="137"/>
      <c r="D172" s="137"/>
      <c r="E172" s="137"/>
      <c r="F172" s="137"/>
      <c r="G172" s="137"/>
      <c r="H172" s="137"/>
      <c r="I172" s="137"/>
      <c r="J172" s="146"/>
      <c r="K172" s="140"/>
      <c r="L172" s="140"/>
      <c r="M172" s="140"/>
      <c r="N172" s="140"/>
      <c r="O172" s="140"/>
      <c r="P172" s="140"/>
      <c r="Q172" s="140"/>
      <c r="R172" s="140"/>
    </row>
    <row r="173" spans="1:18" s="1" customFormat="1" ht="13.2" x14ac:dyDescent="0.25">
      <c r="A173" s="140"/>
      <c r="B173" s="137"/>
      <c r="C173" s="137"/>
      <c r="D173" s="137"/>
      <c r="E173" s="137"/>
      <c r="F173" s="137"/>
      <c r="G173" s="137"/>
      <c r="H173" s="137"/>
      <c r="I173" s="137"/>
      <c r="J173" s="146"/>
      <c r="K173" s="140"/>
      <c r="L173" s="140"/>
      <c r="M173" s="140"/>
      <c r="N173" s="140"/>
      <c r="O173" s="140"/>
      <c r="P173" s="140"/>
      <c r="Q173" s="140"/>
      <c r="R173" s="140"/>
    </row>
    <row r="174" spans="1:18" s="1" customFormat="1" ht="13.2" x14ac:dyDescent="0.25">
      <c r="A174" s="140"/>
      <c r="B174" s="137"/>
      <c r="C174" s="137"/>
      <c r="D174" s="137"/>
      <c r="E174" s="137"/>
      <c r="F174" s="137"/>
      <c r="G174" s="137"/>
      <c r="H174" s="137"/>
      <c r="I174" s="137"/>
      <c r="J174" s="146"/>
      <c r="K174" s="140"/>
      <c r="L174" s="140"/>
      <c r="M174" s="140"/>
      <c r="N174" s="140"/>
      <c r="O174" s="140"/>
      <c r="P174" s="140"/>
      <c r="Q174" s="140"/>
      <c r="R174" s="140"/>
    </row>
    <row r="175" spans="1:18" s="1" customFormat="1" ht="13.2" x14ac:dyDescent="0.25">
      <c r="A175" s="140"/>
      <c r="B175" s="137"/>
      <c r="C175" s="137"/>
      <c r="D175" s="137"/>
      <c r="E175" s="137"/>
      <c r="F175" s="137"/>
      <c r="G175" s="137"/>
      <c r="H175" s="137"/>
      <c r="I175" s="137"/>
      <c r="J175" s="146"/>
      <c r="K175" s="140"/>
      <c r="L175" s="140"/>
      <c r="M175" s="140"/>
      <c r="N175" s="140"/>
      <c r="O175" s="140"/>
      <c r="P175" s="140"/>
      <c r="Q175" s="140"/>
      <c r="R175" s="140"/>
    </row>
    <row r="176" spans="1:18" s="1" customFormat="1" ht="13.2" x14ac:dyDescent="0.25">
      <c r="A176" s="140"/>
      <c r="B176" s="137"/>
      <c r="C176" s="137"/>
      <c r="D176" s="137"/>
      <c r="E176" s="137"/>
      <c r="F176" s="137"/>
      <c r="G176" s="137"/>
      <c r="H176" s="137"/>
      <c r="I176" s="137"/>
      <c r="J176" s="146"/>
      <c r="K176" s="140"/>
      <c r="L176" s="140"/>
      <c r="M176" s="140"/>
      <c r="N176" s="140"/>
      <c r="O176" s="140"/>
      <c r="P176" s="140"/>
      <c r="Q176" s="140"/>
      <c r="R176" s="140"/>
    </row>
    <row r="177" spans="1:18" s="1" customFormat="1" ht="13.2" x14ac:dyDescent="0.25">
      <c r="A177" s="140"/>
      <c r="B177" s="137"/>
      <c r="C177" s="137"/>
      <c r="D177" s="137"/>
      <c r="E177" s="137"/>
      <c r="F177" s="137"/>
      <c r="G177" s="137"/>
      <c r="H177" s="137"/>
      <c r="I177" s="137"/>
      <c r="J177" s="146"/>
      <c r="K177" s="140"/>
      <c r="L177" s="140"/>
      <c r="M177" s="140"/>
      <c r="N177" s="140"/>
      <c r="O177" s="140"/>
      <c r="P177" s="140"/>
      <c r="Q177" s="140"/>
      <c r="R177" s="140"/>
    </row>
    <row r="178" spans="1:18" s="1" customFormat="1" ht="13.2" x14ac:dyDescent="0.25">
      <c r="A178" s="140"/>
      <c r="B178" s="137"/>
      <c r="C178" s="137"/>
      <c r="D178" s="137"/>
      <c r="E178" s="137"/>
      <c r="F178" s="137"/>
      <c r="G178" s="137"/>
      <c r="H178" s="137"/>
      <c r="I178" s="137"/>
      <c r="J178" s="146"/>
      <c r="K178" s="140"/>
      <c r="L178" s="140"/>
      <c r="M178" s="140"/>
      <c r="N178" s="140"/>
      <c r="O178" s="140"/>
      <c r="P178" s="140"/>
      <c r="Q178" s="140"/>
      <c r="R178" s="140"/>
    </row>
    <row r="179" spans="1:18" s="1" customFormat="1" ht="13.2" x14ac:dyDescent="0.25">
      <c r="A179" s="140"/>
      <c r="B179" s="137"/>
      <c r="C179" s="137"/>
      <c r="D179" s="137"/>
      <c r="E179" s="137"/>
      <c r="F179" s="137"/>
      <c r="G179" s="137"/>
      <c r="H179" s="137"/>
      <c r="I179" s="137"/>
      <c r="J179" s="146"/>
      <c r="K179" s="140"/>
      <c r="L179" s="140"/>
      <c r="M179" s="140"/>
      <c r="N179" s="140"/>
      <c r="O179" s="140"/>
      <c r="P179" s="140"/>
      <c r="Q179" s="140"/>
      <c r="R179" s="140"/>
    </row>
    <row r="180" spans="1:18" s="1" customFormat="1" ht="13.2" x14ac:dyDescent="0.25">
      <c r="A180" s="140"/>
      <c r="B180" s="137"/>
      <c r="C180" s="137"/>
      <c r="D180" s="137"/>
      <c r="E180" s="137"/>
      <c r="F180" s="137"/>
      <c r="G180" s="137"/>
      <c r="H180" s="137"/>
      <c r="I180" s="137"/>
      <c r="J180" s="146"/>
      <c r="K180" s="140"/>
      <c r="L180" s="140"/>
      <c r="M180" s="140"/>
      <c r="N180" s="140"/>
      <c r="O180" s="140"/>
      <c r="P180" s="140"/>
      <c r="Q180" s="140"/>
      <c r="R180" s="140"/>
    </row>
    <row r="181" spans="1:18" s="1" customFormat="1" ht="13.2" x14ac:dyDescent="0.25">
      <c r="A181" s="140"/>
      <c r="B181" s="137"/>
      <c r="C181" s="137"/>
      <c r="D181" s="137"/>
      <c r="E181" s="137"/>
      <c r="F181" s="137"/>
      <c r="G181" s="137"/>
      <c r="H181" s="137"/>
      <c r="I181" s="137"/>
      <c r="J181" s="146"/>
      <c r="K181" s="140"/>
      <c r="L181" s="140"/>
      <c r="M181" s="140"/>
      <c r="N181" s="140"/>
      <c r="O181" s="140"/>
      <c r="P181" s="140"/>
      <c r="Q181" s="140"/>
      <c r="R181" s="140"/>
    </row>
    <row r="182" spans="1:18" s="1" customFormat="1" ht="13.2" x14ac:dyDescent="0.25">
      <c r="A182" s="140"/>
      <c r="B182" s="137"/>
      <c r="C182" s="137"/>
      <c r="D182" s="137"/>
      <c r="E182" s="137"/>
      <c r="F182" s="137"/>
      <c r="G182" s="137"/>
      <c r="H182" s="137"/>
      <c r="I182" s="137"/>
      <c r="J182" s="146"/>
      <c r="K182" s="140"/>
      <c r="L182" s="140"/>
      <c r="M182" s="140"/>
      <c r="N182" s="140"/>
      <c r="O182" s="140"/>
      <c r="P182" s="140"/>
      <c r="Q182" s="140"/>
      <c r="R182" s="140"/>
    </row>
    <row r="183" spans="1:18" s="1" customFormat="1" ht="13.2" x14ac:dyDescent="0.25">
      <c r="A183" s="140"/>
      <c r="B183" s="137"/>
      <c r="C183" s="137"/>
      <c r="D183" s="137"/>
      <c r="E183" s="137"/>
      <c r="F183" s="137"/>
      <c r="G183" s="137"/>
      <c r="H183" s="137"/>
      <c r="I183" s="137"/>
      <c r="J183" s="146"/>
      <c r="K183" s="140"/>
      <c r="L183" s="140"/>
      <c r="M183" s="140"/>
      <c r="N183" s="140"/>
      <c r="O183" s="140"/>
      <c r="P183" s="140"/>
      <c r="Q183" s="140"/>
      <c r="R183" s="140"/>
    </row>
    <row r="184" spans="1:18" s="1" customFormat="1" ht="13.2" x14ac:dyDescent="0.25">
      <c r="A184" s="140"/>
      <c r="B184" s="137"/>
      <c r="C184" s="137"/>
      <c r="D184" s="137"/>
      <c r="E184" s="137"/>
      <c r="F184" s="137"/>
      <c r="G184" s="137"/>
      <c r="H184" s="137"/>
      <c r="I184" s="137"/>
      <c r="J184" s="146"/>
      <c r="K184" s="140"/>
      <c r="L184" s="140"/>
      <c r="M184" s="140"/>
      <c r="N184" s="140"/>
      <c r="O184" s="140"/>
      <c r="P184" s="140"/>
      <c r="Q184" s="140"/>
      <c r="R184" s="140"/>
    </row>
    <row r="185" spans="1:18" s="1" customFormat="1" ht="13.2" x14ac:dyDescent="0.25">
      <c r="A185" s="140"/>
      <c r="B185" s="137"/>
      <c r="C185" s="137"/>
      <c r="D185" s="137"/>
      <c r="E185" s="137"/>
      <c r="F185" s="137"/>
      <c r="G185" s="137"/>
      <c r="H185" s="137"/>
      <c r="I185" s="137"/>
      <c r="J185" s="146"/>
      <c r="K185" s="140"/>
      <c r="L185" s="140"/>
      <c r="M185" s="140"/>
      <c r="N185" s="140"/>
      <c r="O185" s="140"/>
      <c r="P185" s="140"/>
      <c r="Q185" s="140"/>
      <c r="R185" s="140"/>
    </row>
    <row r="186" spans="1:18" s="1" customFormat="1" ht="13.2" hidden="1" x14ac:dyDescent="0.25">
      <c r="A186" s="140"/>
      <c r="B186" s="140"/>
      <c r="C186" s="140"/>
      <c r="D186" s="140"/>
      <c r="E186" s="140"/>
      <c r="F186" s="140"/>
      <c r="G186" s="140"/>
      <c r="H186" s="140"/>
      <c r="I186" s="140"/>
      <c r="J186" s="147"/>
      <c r="K186" s="140"/>
      <c r="L186" s="140"/>
      <c r="M186" s="140"/>
      <c r="N186" s="140"/>
      <c r="O186" s="140"/>
      <c r="P186" s="140"/>
      <c r="Q186" s="140"/>
      <c r="R186" s="140"/>
    </row>
    <row r="187" spans="1:18" s="1" customFormat="1" ht="13.2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7"/>
      <c r="K187" s="140"/>
      <c r="L187" s="140"/>
      <c r="M187" s="140"/>
      <c r="N187" s="140"/>
      <c r="O187" s="140"/>
      <c r="P187" s="140"/>
      <c r="Q187" s="140"/>
      <c r="R187" s="140"/>
    </row>
    <row r="188" spans="1:18" s="1" customFormat="1" ht="13.2" x14ac:dyDescent="0.25"/>
    <row r="189" spans="1:18" s="1" customFormat="1" ht="13.2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</row>
    <row r="190" spans="1:18" s="1" customFormat="1" x14ac:dyDescent="0.3">
      <c r="A190" s="153"/>
      <c r="B190" s="153"/>
      <c r="C190" s="153"/>
      <c r="D190" s="153"/>
      <c r="E190" s="153"/>
      <c r="F190" s="153"/>
      <c r="G190" s="153"/>
      <c r="H190" s="139"/>
      <c r="I190" s="139"/>
      <c r="J190" s="139"/>
      <c r="K190" s="139"/>
    </row>
    <row r="191" spans="1:18" s="1" customFormat="1" ht="13.2" x14ac:dyDescent="0.2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</row>
    <row r="192" spans="1:18" s="1" customFormat="1" ht="13.2" x14ac:dyDescent="0.25">
      <c r="A192" s="155"/>
      <c r="B192" s="145"/>
      <c r="C192" s="156"/>
      <c r="D192" s="156"/>
      <c r="E192" s="156"/>
      <c r="F192" s="156"/>
      <c r="G192" s="156"/>
      <c r="H192" s="156"/>
      <c r="I192" s="156"/>
      <c r="J192" s="156"/>
      <c r="K192" s="156"/>
    </row>
    <row r="193" spans="1:11" s="1" customFormat="1" ht="12.9" customHeight="1" x14ac:dyDescent="0.25">
      <c r="A193" s="191"/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</row>
    <row r="194" spans="1:11" s="1" customFormat="1" ht="13.2" x14ac:dyDescent="0.25">
      <c r="A194" s="140"/>
      <c r="B194" s="151"/>
      <c r="C194" s="151"/>
      <c r="D194" s="151"/>
      <c r="E194" s="151"/>
      <c r="F194" s="151"/>
      <c r="G194" s="151"/>
      <c r="H194" s="151"/>
      <c r="I194" s="152"/>
      <c r="J194" s="151"/>
      <c r="K194" s="152"/>
    </row>
    <row r="195" spans="1:11" s="1" customFormat="1" ht="13.2" x14ac:dyDescent="0.25">
      <c r="A195" s="150"/>
      <c r="B195" s="151"/>
      <c r="C195" s="151"/>
      <c r="D195" s="151"/>
      <c r="E195" s="151"/>
      <c r="F195" s="151"/>
      <c r="G195" s="151"/>
      <c r="H195" s="151"/>
      <c r="I195" s="152"/>
      <c r="J195" s="151"/>
      <c r="K195" s="152"/>
    </row>
    <row r="196" spans="1:11" s="1" customFormat="1" ht="13.2" x14ac:dyDescent="0.25">
      <c r="A196" s="150"/>
      <c r="B196" s="151"/>
      <c r="C196" s="151"/>
      <c r="D196" s="151"/>
      <c r="E196" s="151"/>
      <c r="F196" s="151"/>
      <c r="G196" s="151"/>
      <c r="H196" s="151"/>
      <c r="I196" s="152"/>
      <c r="J196" s="151"/>
      <c r="K196" s="152"/>
    </row>
    <row r="197" spans="1:11" s="1" customFormat="1" ht="13.2" x14ac:dyDescent="0.25">
      <c r="A197" s="150"/>
      <c r="B197" s="151"/>
      <c r="C197" s="151"/>
      <c r="D197" s="151"/>
      <c r="E197" s="151"/>
      <c r="F197" s="151"/>
      <c r="G197" s="151"/>
      <c r="H197" s="151"/>
      <c r="I197" s="152"/>
      <c r="J197" s="151"/>
      <c r="K197" s="152"/>
    </row>
    <row r="198" spans="1:11" s="1" customFormat="1" ht="13.2" x14ac:dyDescent="0.25">
      <c r="A198" s="150"/>
      <c r="B198" s="151"/>
      <c r="C198" s="151"/>
      <c r="D198" s="151"/>
      <c r="E198" s="151"/>
      <c r="F198" s="151"/>
      <c r="G198" s="151"/>
      <c r="H198" s="151"/>
      <c r="I198" s="152"/>
      <c r="J198" s="151"/>
      <c r="K198" s="152"/>
    </row>
    <row r="199" spans="1:11" s="1" customFormat="1" ht="13.2" x14ac:dyDescent="0.25">
      <c r="A199" s="150"/>
      <c r="B199" s="151"/>
      <c r="C199" s="151"/>
      <c r="D199" s="151"/>
      <c r="E199" s="151"/>
      <c r="F199" s="151"/>
      <c r="G199" s="151"/>
      <c r="H199" s="151"/>
      <c r="I199" s="152"/>
      <c r="J199" s="151"/>
      <c r="K199" s="152"/>
    </row>
    <row r="200" spans="1:11" s="1" customFormat="1" ht="13.2" x14ac:dyDescent="0.25">
      <c r="A200" s="150"/>
      <c r="B200" s="151"/>
      <c r="C200" s="151"/>
      <c r="D200" s="151"/>
      <c r="E200" s="151"/>
      <c r="F200" s="151"/>
      <c r="G200" s="151"/>
      <c r="H200" s="151"/>
      <c r="I200" s="152"/>
      <c r="J200" s="151"/>
      <c r="K200" s="152"/>
    </row>
    <row r="201" spans="1:11" s="1" customFormat="1" ht="13.2" x14ac:dyDescent="0.25">
      <c r="A201" s="150"/>
      <c r="B201" s="151"/>
      <c r="C201" s="151"/>
      <c r="D201" s="151"/>
      <c r="E201" s="151"/>
      <c r="F201" s="151"/>
      <c r="G201" s="151"/>
      <c r="H201" s="151"/>
      <c r="I201" s="152"/>
      <c r="J201" s="151"/>
      <c r="K201" s="152"/>
    </row>
    <row r="202" spans="1:11" s="1" customFormat="1" ht="13.2" x14ac:dyDescent="0.25">
      <c r="A202" s="150"/>
      <c r="B202" s="151"/>
      <c r="C202" s="151"/>
      <c r="D202" s="151"/>
      <c r="E202" s="151"/>
      <c r="F202" s="151"/>
      <c r="G202" s="151"/>
      <c r="H202" s="151"/>
      <c r="I202" s="152"/>
      <c r="J202" s="151"/>
      <c r="K202" s="152"/>
    </row>
    <row r="203" spans="1:11" s="1" customFormat="1" ht="13.2" x14ac:dyDescent="0.25">
      <c r="A203" s="150"/>
      <c r="B203" s="151"/>
      <c r="C203" s="151"/>
      <c r="D203" s="151"/>
      <c r="E203" s="151"/>
      <c r="F203" s="151"/>
      <c r="G203" s="151"/>
      <c r="H203" s="151"/>
      <c r="I203" s="152"/>
      <c r="J203" s="151"/>
      <c r="K203" s="152"/>
    </row>
    <row r="204" spans="1:11" s="1" customFormat="1" ht="13.2" x14ac:dyDescent="0.25">
      <c r="A204" s="150"/>
      <c r="B204" s="151"/>
      <c r="C204" s="151"/>
      <c r="D204" s="151"/>
      <c r="E204" s="151"/>
      <c r="F204" s="151"/>
      <c r="G204" s="151"/>
      <c r="H204" s="151"/>
      <c r="I204" s="152"/>
      <c r="J204" s="151"/>
      <c r="K204" s="152"/>
    </row>
    <row r="205" spans="1:11" s="1" customFormat="1" ht="13.2" x14ac:dyDescent="0.25">
      <c r="A205" s="150"/>
      <c r="B205" s="151"/>
      <c r="C205" s="151"/>
      <c r="D205" s="151"/>
      <c r="E205" s="151"/>
      <c r="F205" s="151"/>
      <c r="G205" s="151"/>
      <c r="H205" s="151"/>
      <c r="I205" s="152"/>
      <c r="J205" s="151"/>
      <c r="K205" s="152"/>
    </row>
    <row r="206" spans="1:11" s="1" customFormat="1" ht="13.2" x14ac:dyDescent="0.25">
      <c r="A206" s="150"/>
      <c r="B206" s="151"/>
      <c r="C206" s="151"/>
      <c r="D206" s="151"/>
      <c r="E206" s="151"/>
      <c r="F206" s="151"/>
      <c r="G206" s="151"/>
      <c r="H206" s="151"/>
      <c r="I206" s="152"/>
      <c r="J206" s="151"/>
      <c r="K206" s="152"/>
    </row>
    <row r="207" spans="1:11" s="1" customFormat="1" ht="13.2" x14ac:dyDescent="0.25">
      <c r="A207" s="150"/>
      <c r="B207" s="151"/>
      <c r="C207" s="151"/>
      <c r="D207" s="151"/>
      <c r="E207" s="151"/>
      <c r="F207" s="151"/>
      <c r="G207" s="151"/>
      <c r="H207" s="151"/>
      <c r="I207" s="152"/>
      <c r="J207" s="151"/>
      <c r="K207" s="152"/>
    </row>
    <row r="208" spans="1:11" s="1" customFormat="1" ht="13.2" x14ac:dyDescent="0.25">
      <c r="A208" s="150"/>
      <c r="B208" s="151"/>
      <c r="C208" s="151"/>
      <c r="D208" s="151"/>
      <c r="E208" s="151"/>
      <c r="F208" s="151"/>
      <c r="G208" s="151"/>
      <c r="H208" s="151"/>
      <c r="I208" s="152"/>
      <c r="J208" s="151"/>
      <c r="K208" s="152"/>
    </row>
    <row r="209" spans="1:11" s="1" customFormat="1" ht="12.9" customHeight="1" x14ac:dyDescent="0.25">
      <c r="A209" s="150"/>
      <c r="B209" s="151"/>
      <c r="C209" s="151"/>
      <c r="D209" s="151"/>
      <c r="E209" s="151"/>
      <c r="F209" s="151"/>
      <c r="G209" s="151"/>
      <c r="H209" s="151"/>
      <c r="I209" s="152"/>
      <c r="J209" s="151"/>
      <c r="K209" s="152"/>
    </row>
    <row r="210" spans="1:11" s="1" customFormat="1" ht="13.2" x14ac:dyDescent="0.25">
      <c r="A210" s="150"/>
      <c r="B210" s="151"/>
      <c r="C210" s="151"/>
      <c r="D210" s="151"/>
      <c r="E210" s="151"/>
      <c r="F210" s="151"/>
      <c r="G210" s="151"/>
      <c r="H210" s="151"/>
      <c r="I210" s="152"/>
      <c r="J210" s="151"/>
      <c r="K210" s="152"/>
    </row>
    <row r="211" spans="1:11" s="1" customFormat="1" ht="13.2" x14ac:dyDescent="0.25">
      <c r="A211" s="150"/>
      <c r="B211" s="151"/>
      <c r="C211" s="151"/>
      <c r="D211" s="151"/>
      <c r="E211" s="151"/>
      <c r="F211" s="151"/>
      <c r="G211" s="151"/>
      <c r="H211" s="151"/>
      <c r="I211" s="152"/>
      <c r="J211" s="151"/>
      <c r="K211" s="152"/>
    </row>
    <row r="212" spans="1:11" s="1" customFormat="1" ht="13.2" x14ac:dyDescent="0.25">
      <c r="A212" s="150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</row>
    <row r="213" spans="1:11" ht="16.5" customHeight="1" x14ac:dyDescent="0.3">
      <c r="A213" s="191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</row>
    <row r="214" spans="1:11" ht="16.5" customHeight="1" x14ac:dyDescent="0.3">
      <c r="A214" s="150"/>
      <c r="B214" s="151"/>
      <c r="C214" s="151"/>
      <c r="D214" s="151"/>
      <c r="E214" s="151"/>
      <c r="F214" s="151"/>
      <c r="G214" s="151"/>
      <c r="H214" s="151"/>
      <c r="I214" s="152"/>
      <c r="J214" s="151"/>
      <c r="K214" s="152"/>
    </row>
    <row r="215" spans="1:11" x14ac:dyDescent="0.3">
      <c r="A215" s="150"/>
      <c r="B215" s="151"/>
      <c r="C215" s="151"/>
      <c r="D215" s="151"/>
      <c r="E215" s="151"/>
      <c r="F215" s="151"/>
      <c r="G215" s="151"/>
      <c r="H215" s="151"/>
      <c r="I215" s="152"/>
      <c r="J215" s="151"/>
      <c r="K215" s="152"/>
    </row>
    <row r="216" spans="1:11" x14ac:dyDescent="0.3">
      <c r="A216" s="150"/>
      <c r="B216" s="151"/>
      <c r="C216" s="151"/>
      <c r="D216" s="151"/>
      <c r="E216" s="151"/>
      <c r="F216" s="151"/>
      <c r="G216" s="151"/>
      <c r="H216" s="151"/>
      <c r="I216" s="152"/>
      <c r="J216" s="151"/>
      <c r="K216" s="152"/>
    </row>
    <row r="217" spans="1:11" x14ac:dyDescent="0.3">
      <c r="A217" s="150"/>
      <c r="B217" s="151"/>
      <c r="C217" s="151"/>
      <c r="D217" s="151"/>
      <c r="E217" s="151"/>
      <c r="F217" s="151"/>
      <c r="G217" s="151"/>
      <c r="H217" s="151"/>
      <c r="I217" s="152"/>
      <c r="J217" s="151"/>
      <c r="K217" s="152"/>
    </row>
    <row r="218" spans="1:11" x14ac:dyDescent="0.3">
      <c r="A218" s="150"/>
      <c r="B218" s="151"/>
      <c r="C218" s="151"/>
      <c r="D218" s="151"/>
      <c r="E218" s="151"/>
      <c r="F218" s="151"/>
      <c r="G218" s="151"/>
      <c r="H218" s="151"/>
      <c r="I218" s="152"/>
      <c r="J218" s="151"/>
      <c r="K218" s="152"/>
    </row>
    <row r="219" spans="1:11" ht="14.4" customHeight="1" x14ac:dyDescent="0.3">
      <c r="A219" s="192"/>
      <c r="B219" s="157"/>
      <c r="C219" s="157"/>
      <c r="D219" s="157"/>
      <c r="E219" s="157"/>
      <c r="F219" s="158"/>
      <c r="G219" s="158"/>
      <c r="H219" s="158"/>
      <c r="I219" s="158"/>
      <c r="J219" s="158"/>
      <c r="K219" s="158"/>
    </row>
    <row r="220" spans="1:11" x14ac:dyDescent="0.3">
      <c r="A220" s="192"/>
      <c r="B220" s="157"/>
      <c r="C220" s="157"/>
      <c r="D220" s="157"/>
      <c r="E220" s="157"/>
      <c r="F220" s="158"/>
      <c r="G220" s="158"/>
      <c r="H220" s="158"/>
      <c r="I220" s="158"/>
      <c r="J220" s="158"/>
      <c r="K220" s="158"/>
    </row>
    <row r="221" spans="1:11" x14ac:dyDescent="0.3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</row>
    <row r="222" spans="1:11" x14ac:dyDescent="0.3">
      <c r="A222" s="159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</row>
    <row r="223" spans="1:11" x14ac:dyDescent="0.3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</row>
    <row r="224" spans="1:11" x14ac:dyDescent="0.3">
      <c r="A224" s="158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</row>
    <row r="225" spans="1:11" x14ac:dyDescent="0.3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</row>
    <row r="226" spans="1:11" x14ac:dyDescent="0.3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</row>
    <row r="227" spans="1:11" x14ac:dyDescent="0.3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</row>
    <row r="228" spans="1:11" x14ac:dyDescent="0.3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</row>
    <row r="229" spans="1:11" x14ac:dyDescent="0.3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</row>
    <row r="230" spans="1:11" x14ac:dyDescent="0.3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</row>
    <row r="231" spans="1:11" x14ac:dyDescent="0.3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</row>
    <row r="232" spans="1:11" x14ac:dyDescent="0.3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</row>
    <row r="233" spans="1:11" x14ac:dyDescent="0.3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</row>
    <row r="234" spans="1:11" x14ac:dyDescent="0.3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</row>
    <row r="235" spans="1:11" x14ac:dyDescent="0.3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</row>
    <row r="236" spans="1:11" x14ac:dyDescent="0.3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</row>
    <row r="237" spans="1:11" x14ac:dyDescent="0.3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</row>
    <row r="238" spans="1:11" x14ac:dyDescent="0.3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</row>
    <row r="239" spans="1:11" x14ac:dyDescent="0.3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</row>
    <row r="240" spans="1:11" x14ac:dyDescent="0.3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</row>
    <row r="241" spans="1:11" x14ac:dyDescent="0.3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</row>
    <row r="242" spans="1:11" x14ac:dyDescent="0.3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</row>
    <row r="243" spans="1:11" x14ac:dyDescent="0.3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</row>
    <row r="244" spans="1:11" x14ac:dyDescent="0.3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</row>
    <row r="245" spans="1:11" x14ac:dyDescent="0.3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</row>
  </sheetData>
  <sheetProtection algorithmName="SHA-512" hashValue="V/ncwI6fl9z/lT69TtdHSyeyeilRqmgM8cbggw1yWn/HC+NIj+tqqPdlXdqnAhmxWBoTFeVILeV5VmaMLGxw6w==" saltValue="fKPSr/wJuWswwVkWQiNH8Q==" spinCount="100000" sheet="1" formatCells="0" formatColumns="0" formatRows="0" insertColumns="0" insertRows="0" insertHyperlinks="0" deleteColumns="0" deleteRows="0" sort="0" autoFilter="0" pivotTables="0"/>
  <mergeCells count="20">
    <mergeCell ref="L166:R169"/>
    <mergeCell ref="A193:K193"/>
    <mergeCell ref="A213:K213"/>
    <mergeCell ref="A219:A220"/>
    <mergeCell ref="B70:C70"/>
    <mergeCell ref="D70:E70"/>
    <mergeCell ref="F70:G70"/>
    <mergeCell ref="H70:J70"/>
    <mergeCell ref="A73:I73"/>
    <mergeCell ref="A129:A130"/>
    <mergeCell ref="A102:K102"/>
    <mergeCell ref="A124:K124"/>
    <mergeCell ref="A164:I164"/>
    <mergeCell ref="B1:F1"/>
    <mergeCell ref="I1:M1"/>
    <mergeCell ref="B161:C161"/>
    <mergeCell ref="D161:E161"/>
    <mergeCell ref="F161:G161"/>
    <mergeCell ref="H161:J161"/>
    <mergeCell ref="M75:S78"/>
  </mergeCells>
  <conditionalFormatting sqref="J18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{0284E91A-5406-4C6D-A334-DDC33290B804}</x14:id>
        </ext>
      </extLst>
    </cfRule>
  </conditionalFormatting>
  <conditionalFormatting sqref="J163:J18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{E059C0A7-FE8D-464D-8388-A727AF9CA5CE}</x14:id>
        </ext>
      </extLst>
    </cfRule>
  </conditionalFormatting>
  <conditionalFormatting sqref="J72:J9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{B17EAC62-0A94-444C-82A3-6FCEA0AF6FD7}</x14:id>
        </ext>
      </extLst>
    </cfRule>
  </conditionalFormatting>
  <conditionalFormatting sqref="J72:J9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{D95F45F9-A35C-4244-B297-60DDD754C81D}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84E91A-5406-4C6D-A334-DDC33290B8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J186</xm:sqref>
        </x14:conditionalFormatting>
        <x14:conditionalFormatting xmlns:xm="http://schemas.microsoft.com/office/excel/2006/main">
          <x14:cfRule type="dataBar" id="{E059C0A7-FE8D-464D-8388-A727AF9CA5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J163:J185</xm:sqref>
        </x14:conditionalFormatting>
        <x14:conditionalFormatting xmlns:xm="http://schemas.microsoft.com/office/excel/2006/main">
          <x14:cfRule type="dataBar" id="{B17EAC62-0A94-444C-82A3-6FCEA0AF6F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J72:J95</xm:sqref>
        </x14:conditionalFormatting>
        <x14:conditionalFormatting xmlns:xm="http://schemas.microsoft.com/office/excel/2006/main">
          <x14:cfRule type="dataBar" id="{D95F45F9-A35C-4244-B297-60DDD754C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J72:J95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BB4A-7D74-4D76-A89E-30C64668428F}">
  <dimension ref="A1:R64"/>
  <sheetViews>
    <sheetView tabSelected="1" zoomScaleNormal="100" workbookViewId="0">
      <selection activeCell="I59" sqref="I59"/>
    </sheetView>
  </sheetViews>
  <sheetFormatPr defaultRowHeight="13.2" x14ac:dyDescent="0.25"/>
  <cols>
    <col min="1" max="1" width="52.5546875" style="1" customWidth="1"/>
    <col min="2" max="2" width="12.33203125" style="1" customWidth="1"/>
    <col min="3" max="3" width="23.109375" style="1" customWidth="1"/>
    <col min="4" max="4" width="11" style="1" customWidth="1"/>
    <col min="5" max="5" width="24.5546875" style="1" customWidth="1"/>
    <col min="6" max="6" width="11.44140625" style="1" customWidth="1"/>
    <col min="7" max="7" width="27.44140625" style="1" customWidth="1"/>
    <col min="8" max="8" width="12.5546875" style="1" customWidth="1"/>
    <col min="9" max="9" width="22.88671875" style="1" customWidth="1"/>
    <col min="10" max="10" width="20.44140625" style="1" customWidth="1"/>
    <col min="11" max="256" width="8.88671875" style="1"/>
    <col min="257" max="257" width="56.109375" style="1" customWidth="1"/>
    <col min="258" max="258" width="12.33203125" style="1" customWidth="1"/>
    <col min="259" max="259" width="18.5546875" style="1" customWidth="1"/>
    <col min="260" max="260" width="8.88671875" style="1"/>
    <col min="261" max="261" width="18.6640625" style="1" customWidth="1"/>
    <col min="262" max="262" width="8.88671875" style="1"/>
    <col min="263" max="263" width="18.88671875" style="1" customWidth="1"/>
    <col min="264" max="512" width="8.88671875" style="1"/>
    <col min="513" max="513" width="56.109375" style="1" customWidth="1"/>
    <col min="514" max="514" width="12.33203125" style="1" customWidth="1"/>
    <col min="515" max="515" width="18.5546875" style="1" customWidth="1"/>
    <col min="516" max="516" width="8.88671875" style="1"/>
    <col min="517" max="517" width="18.6640625" style="1" customWidth="1"/>
    <col min="518" max="518" width="8.88671875" style="1"/>
    <col min="519" max="519" width="18.88671875" style="1" customWidth="1"/>
    <col min="520" max="768" width="8.88671875" style="1"/>
    <col min="769" max="769" width="56.109375" style="1" customWidth="1"/>
    <col min="770" max="770" width="12.33203125" style="1" customWidth="1"/>
    <col min="771" max="771" width="18.5546875" style="1" customWidth="1"/>
    <col min="772" max="772" width="8.88671875" style="1"/>
    <col min="773" max="773" width="18.6640625" style="1" customWidth="1"/>
    <col min="774" max="774" width="8.88671875" style="1"/>
    <col min="775" max="775" width="18.88671875" style="1" customWidth="1"/>
    <col min="776" max="1024" width="8.88671875" style="1"/>
    <col min="1025" max="1025" width="56.109375" style="1" customWidth="1"/>
    <col min="1026" max="1026" width="12.33203125" style="1" customWidth="1"/>
    <col min="1027" max="1027" width="18.5546875" style="1" customWidth="1"/>
    <col min="1028" max="1028" width="8.88671875" style="1"/>
    <col min="1029" max="1029" width="18.6640625" style="1" customWidth="1"/>
    <col min="1030" max="1030" width="8.88671875" style="1"/>
    <col min="1031" max="1031" width="18.88671875" style="1" customWidth="1"/>
    <col min="1032" max="1280" width="8.88671875" style="1"/>
    <col min="1281" max="1281" width="56.109375" style="1" customWidth="1"/>
    <col min="1282" max="1282" width="12.33203125" style="1" customWidth="1"/>
    <col min="1283" max="1283" width="18.5546875" style="1" customWidth="1"/>
    <col min="1284" max="1284" width="8.88671875" style="1"/>
    <col min="1285" max="1285" width="18.6640625" style="1" customWidth="1"/>
    <col min="1286" max="1286" width="8.88671875" style="1"/>
    <col min="1287" max="1287" width="18.88671875" style="1" customWidth="1"/>
    <col min="1288" max="1536" width="8.88671875" style="1"/>
    <col min="1537" max="1537" width="56.109375" style="1" customWidth="1"/>
    <col min="1538" max="1538" width="12.33203125" style="1" customWidth="1"/>
    <col min="1539" max="1539" width="18.5546875" style="1" customWidth="1"/>
    <col min="1540" max="1540" width="8.88671875" style="1"/>
    <col min="1541" max="1541" width="18.6640625" style="1" customWidth="1"/>
    <col min="1542" max="1542" width="8.88671875" style="1"/>
    <col min="1543" max="1543" width="18.88671875" style="1" customWidth="1"/>
    <col min="1544" max="1792" width="8.88671875" style="1"/>
    <col min="1793" max="1793" width="56.109375" style="1" customWidth="1"/>
    <col min="1794" max="1794" width="12.33203125" style="1" customWidth="1"/>
    <col min="1795" max="1795" width="18.5546875" style="1" customWidth="1"/>
    <col min="1796" max="1796" width="8.88671875" style="1"/>
    <col min="1797" max="1797" width="18.6640625" style="1" customWidth="1"/>
    <col min="1798" max="1798" width="8.88671875" style="1"/>
    <col min="1799" max="1799" width="18.88671875" style="1" customWidth="1"/>
    <col min="1800" max="2048" width="8.88671875" style="1"/>
    <col min="2049" max="2049" width="56.109375" style="1" customWidth="1"/>
    <col min="2050" max="2050" width="12.33203125" style="1" customWidth="1"/>
    <col min="2051" max="2051" width="18.5546875" style="1" customWidth="1"/>
    <col min="2052" max="2052" width="8.88671875" style="1"/>
    <col min="2053" max="2053" width="18.6640625" style="1" customWidth="1"/>
    <col min="2054" max="2054" width="8.88671875" style="1"/>
    <col min="2055" max="2055" width="18.88671875" style="1" customWidth="1"/>
    <col min="2056" max="2304" width="8.88671875" style="1"/>
    <col min="2305" max="2305" width="56.109375" style="1" customWidth="1"/>
    <col min="2306" max="2306" width="12.33203125" style="1" customWidth="1"/>
    <col min="2307" max="2307" width="18.5546875" style="1" customWidth="1"/>
    <col min="2308" max="2308" width="8.88671875" style="1"/>
    <col min="2309" max="2309" width="18.6640625" style="1" customWidth="1"/>
    <col min="2310" max="2310" width="8.88671875" style="1"/>
    <col min="2311" max="2311" width="18.88671875" style="1" customWidth="1"/>
    <col min="2312" max="2560" width="8.88671875" style="1"/>
    <col min="2561" max="2561" width="56.109375" style="1" customWidth="1"/>
    <col min="2562" max="2562" width="12.33203125" style="1" customWidth="1"/>
    <col min="2563" max="2563" width="18.5546875" style="1" customWidth="1"/>
    <col min="2564" max="2564" width="8.88671875" style="1"/>
    <col min="2565" max="2565" width="18.6640625" style="1" customWidth="1"/>
    <col min="2566" max="2566" width="8.88671875" style="1"/>
    <col min="2567" max="2567" width="18.88671875" style="1" customWidth="1"/>
    <col min="2568" max="2816" width="8.88671875" style="1"/>
    <col min="2817" max="2817" width="56.109375" style="1" customWidth="1"/>
    <col min="2818" max="2818" width="12.33203125" style="1" customWidth="1"/>
    <col min="2819" max="2819" width="18.5546875" style="1" customWidth="1"/>
    <col min="2820" max="2820" width="8.88671875" style="1"/>
    <col min="2821" max="2821" width="18.6640625" style="1" customWidth="1"/>
    <col min="2822" max="2822" width="8.88671875" style="1"/>
    <col min="2823" max="2823" width="18.88671875" style="1" customWidth="1"/>
    <col min="2824" max="3072" width="8.88671875" style="1"/>
    <col min="3073" max="3073" width="56.109375" style="1" customWidth="1"/>
    <col min="3074" max="3074" width="12.33203125" style="1" customWidth="1"/>
    <col min="3075" max="3075" width="18.5546875" style="1" customWidth="1"/>
    <col min="3076" max="3076" width="8.88671875" style="1"/>
    <col min="3077" max="3077" width="18.6640625" style="1" customWidth="1"/>
    <col min="3078" max="3078" width="8.88671875" style="1"/>
    <col min="3079" max="3079" width="18.88671875" style="1" customWidth="1"/>
    <col min="3080" max="3328" width="8.88671875" style="1"/>
    <col min="3329" max="3329" width="56.109375" style="1" customWidth="1"/>
    <col min="3330" max="3330" width="12.33203125" style="1" customWidth="1"/>
    <col min="3331" max="3331" width="18.5546875" style="1" customWidth="1"/>
    <col min="3332" max="3332" width="8.88671875" style="1"/>
    <col min="3333" max="3333" width="18.6640625" style="1" customWidth="1"/>
    <col min="3334" max="3334" width="8.88671875" style="1"/>
    <col min="3335" max="3335" width="18.88671875" style="1" customWidth="1"/>
    <col min="3336" max="3584" width="8.88671875" style="1"/>
    <col min="3585" max="3585" width="56.109375" style="1" customWidth="1"/>
    <col min="3586" max="3586" width="12.33203125" style="1" customWidth="1"/>
    <col min="3587" max="3587" width="18.5546875" style="1" customWidth="1"/>
    <col min="3588" max="3588" width="8.88671875" style="1"/>
    <col min="3589" max="3589" width="18.6640625" style="1" customWidth="1"/>
    <col min="3590" max="3590" width="8.88671875" style="1"/>
    <col min="3591" max="3591" width="18.88671875" style="1" customWidth="1"/>
    <col min="3592" max="3840" width="8.88671875" style="1"/>
    <col min="3841" max="3841" width="56.109375" style="1" customWidth="1"/>
    <col min="3842" max="3842" width="12.33203125" style="1" customWidth="1"/>
    <col min="3843" max="3843" width="18.5546875" style="1" customWidth="1"/>
    <col min="3844" max="3844" width="8.88671875" style="1"/>
    <col min="3845" max="3845" width="18.6640625" style="1" customWidth="1"/>
    <col min="3846" max="3846" width="8.88671875" style="1"/>
    <col min="3847" max="3847" width="18.88671875" style="1" customWidth="1"/>
    <col min="3848" max="4096" width="8.88671875" style="1"/>
    <col min="4097" max="4097" width="56.109375" style="1" customWidth="1"/>
    <col min="4098" max="4098" width="12.33203125" style="1" customWidth="1"/>
    <col min="4099" max="4099" width="18.5546875" style="1" customWidth="1"/>
    <col min="4100" max="4100" width="8.88671875" style="1"/>
    <col min="4101" max="4101" width="18.6640625" style="1" customWidth="1"/>
    <col min="4102" max="4102" width="8.88671875" style="1"/>
    <col min="4103" max="4103" width="18.88671875" style="1" customWidth="1"/>
    <col min="4104" max="4352" width="8.88671875" style="1"/>
    <col min="4353" max="4353" width="56.109375" style="1" customWidth="1"/>
    <col min="4354" max="4354" width="12.33203125" style="1" customWidth="1"/>
    <col min="4355" max="4355" width="18.5546875" style="1" customWidth="1"/>
    <col min="4356" max="4356" width="8.88671875" style="1"/>
    <col min="4357" max="4357" width="18.6640625" style="1" customWidth="1"/>
    <col min="4358" max="4358" width="8.88671875" style="1"/>
    <col min="4359" max="4359" width="18.88671875" style="1" customWidth="1"/>
    <col min="4360" max="4608" width="8.88671875" style="1"/>
    <col min="4609" max="4609" width="56.109375" style="1" customWidth="1"/>
    <col min="4610" max="4610" width="12.33203125" style="1" customWidth="1"/>
    <col min="4611" max="4611" width="18.5546875" style="1" customWidth="1"/>
    <col min="4612" max="4612" width="8.88671875" style="1"/>
    <col min="4613" max="4613" width="18.6640625" style="1" customWidth="1"/>
    <col min="4614" max="4614" width="8.88671875" style="1"/>
    <col min="4615" max="4615" width="18.88671875" style="1" customWidth="1"/>
    <col min="4616" max="4864" width="8.88671875" style="1"/>
    <col min="4865" max="4865" width="56.109375" style="1" customWidth="1"/>
    <col min="4866" max="4866" width="12.33203125" style="1" customWidth="1"/>
    <col min="4867" max="4867" width="18.5546875" style="1" customWidth="1"/>
    <col min="4868" max="4868" width="8.88671875" style="1"/>
    <col min="4869" max="4869" width="18.6640625" style="1" customWidth="1"/>
    <col min="4870" max="4870" width="8.88671875" style="1"/>
    <col min="4871" max="4871" width="18.88671875" style="1" customWidth="1"/>
    <col min="4872" max="5120" width="8.88671875" style="1"/>
    <col min="5121" max="5121" width="56.109375" style="1" customWidth="1"/>
    <col min="5122" max="5122" width="12.33203125" style="1" customWidth="1"/>
    <col min="5123" max="5123" width="18.5546875" style="1" customWidth="1"/>
    <col min="5124" max="5124" width="8.88671875" style="1"/>
    <col min="5125" max="5125" width="18.6640625" style="1" customWidth="1"/>
    <col min="5126" max="5126" width="8.88671875" style="1"/>
    <col min="5127" max="5127" width="18.88671875" style="1" customWidth="1"/>
    <col min="5128" max="5376" width="8.88671875" style="1"/>
    <col min="5377" max="5377" width="56.109375" style="1" customWidth="1"/>
    <col min="5378" max="5378" width="12.33203125" style="1" customWidth="1"/>
    <col min="5379" max="5379" width="18.5546875" style="1" customWidth="1"/>
    <col min="5380" max="5380" width="8.88671875" style="1"/>
    <col min="5381" max="5381" width="18.6640625" style="1" customWidth="1"/>
    <col min="5382" max="5382" width="8.88671875" style="1"/>
    <col min="5383" max="5383" width="18.88671875" style="1" customWidth="1"/>
    <col min="5384" max="5632" width="8.88671875" style="1"/>
    <col min="5633" max="5633" width="56.109375" style="1" customWidth="1"/>
    <col min="5634" max="5634" width="12.33203125" style="1" customWidth="1"/>
    <col min="5635" max="5635" width="18.5546875" style="1" customWidth="1"/>
    <col min="5636" max="5636" width="8.88671875" style="1"/>
    <col min="5637" max="5637" width="18.6640625" style="1" customWidth="1"/>
    <col min="5638" max="5638" width="8.88671875" style="1"/>
    <col min="5639" max="5639" width="18.88671875" style="1" customWidth="1"/>
    <col min="5640" max="5888" width="8.88671875" style="1"/>
    <col min="5889" max="5889" width="56.109375" style="1" customWidth="1"/>
    <col min="5890" max="5890" width="12.33203125" style="1" customWidth="1"/>
    <col min="5891" max="5891" width="18.5546875" style="1" customWidth="1"/>
    <col min="5892" max="5892" width="8.88671875" style="1"/>
    <col min="5893" max="5893" width="18.6640625" style="1" customWidth="1"/>
    <col min="5894" max="5894" width="8.88671875" style="1"/>
    <col min="5895" max="5895" width="18.88671875" style="1" customWidth="1"/>
    <col min="5896" max="6144" width="8.88671875" style="1"/>
    <col min="6145" max="6145" width="56.109375" style="1" customWidth="1"/>
    <col min="6146" max="6146" width="12.33203125" style="1" customWidth="1"/>
    <col min="6147" max="6147" width="18.5546875" style="1" customWidth="1"/>
    <col min="6148" max="6148" width="8.88671875" style="1"/>
    <col min="6149" max="6149" width="18.6640625" style="1" customWidth="1"/>
    <col min="6150" max="6150" width="8.88671875" style="1"/>
    <col min="6151" max="6151" width="18.88671875" style="1" customWidth="1"/>
    <col min="6152" max="6400" width="8.88671875" style="1"/>
    <col min="6401" max="6401" width="56.109375" style="1" customWidth="1"/>
    <col min="6402" max="6402" width="12.33203125" style="1" customWidth="1"/>
    <col min="6403" max="6403" width="18.5546875" style="1" customWidth="1"/>
    <col min="6404" max="6404" width="8.88671875" style="1"/>
    <col min="6405" max="6405" width="18.6640625" style="1" customWidth="1"/>
    <col min="6406" max="6406" width="8.88671875" style="1"/>
    <col min="6407" max="6407" width="18.88671875" style="1" customWidth="1"/>
    <col min="6408" max="6656" width="8.88671875" style="1"/>
    <col min="6657" max="6657" width="56.109375" style="1" customWidth="1"/>
    <col min="6658" max="6658" width="12.33203125" style="1" customWidth="1"/>
    <col min="6659" max="6659" width="18.5546875" style="1" customWidth="1"/>
    <col min="6660" max="6660" width="8.88671875" style="1"/>
    <col min="6661" max="6661" width="18.6640625" style="1" customWidth="1"/>
    <col min="6662" max="6662" width="8.88671875" style="1"/>
    <col min="6663" max="6663" width="18.88671875" style="1" customWidth="1"/>
    <col min="6664" max="6912" width="8.88671875" style="1"/>
    <col min="6913" max="6913" width="56.109375" style="1" customWidth="1"/>
    <col min="6914" max="6914" width="12.33203125" style="1" customWidth="1"/>
    <col min="6915" max="6915" width="18.5546875" style="1" customWidth="1"/>
    <col min="6916" max="6916" width="8.88671875" style="1"/>
    <col min="6917" max="6917" width="18.6640625" style="1" customWidth="1"/>
    <col min="6918" max="6918" width="8.88671875" style="1"/>
    <col min="6919" max="6919" width="18.88671875" style="1" customWidth="1"/>
    <col min="6920" max="7168" width="8.88671875" style="1"/>
    <col min="7169" max="7169" width="56.109375" style="1" customWidth="1"/>
    <col min="7170" max="7170" width="12.33203125" style="1" customWidth="1"/>
    <col min="7171" max="7171" width="18.5546875" style="1" customWidth="1"/>
    <col min="7172" max="7172" width="8.88671875" style="1"/>
    <col min="7173" max="7173" width="18.6640625" style="1" customWidth="1"/>
    <col min="7174" max="7174" width="8.88671875" style="1"/>
    <col min="7175" max="7175" width="18.88671875" style="1" customWidth="1"/>
    <col min="7176" max="7424" width="8.88671875" style="1"/>
    <col min="7425" max="7425" width="56.109375" style="1" customWidth="1"/>
    <col min="7426" max="7426" width="12.33203125" style="1" customWidth="1"/>
    <col min="7427" max="7427" width="18.5546875" style="1" customWidth="1"/>
    <col min="7428" max="7428" width="8.88671875" style="1"/>
    <col min="7429" max="7429" width="18.6640625" style="1" customWidth="1"/>
    <col min="7430" max="7430" width="8.88671875" style="1"/>
    <col min="7431" max="7431" width="18.88671875" style="1" customWidth="1"/>
    <col min="7432" max="7680" width="8.88671875" style="1"/>
    <col min="7681" max="7681" width="56.109375" style="1" customWidth="1"/>
    <col min="7682" max="7682" width="12.33203125" style="1" customWidth="1"/>
    <col min="7683" max="7683" width="18.5546875" style="1" customWidth="1"/>
    <col min="7684" max="7684" width="8.88671875" style="1"/>
    <col min="7685" max="7685" width="18.6640625" style="1" customWidth="1"/>
    <col min="7686" max="7686" width="8.88671875" style="1"/>
    <col min="7687" max="7687" width="18.88671875" style="1" customWidth="1"/>
    <col min="7688" max="7936" width="8.88671875" style="1"/>
    <col min="7937" max="7937" width="56.109375" style="1" customWidth="1"/>
    <col min="7938" max="7938" width="12.33203125" style="1" customWidth="1"/>
    <col min="7939" max="7939" width="18.5546875" style="1" customWidth="1"/>
    <col min="7940" max="7940" width="8.88671875" style="1"/>
    <col min="7941" max="7941" width="18.6640625" style="1" customWidth="1"/>
    <col min="7942" max="7942" width="8.88671875" style="1"/>
    <col min="7943" max="7943" width="18.88671875" style="1" customWidth="1"/>
    <col min="7944" max="8192" width="8.88671875" style="1"/>
    <col min="8193" max="8193" width="56.109375" style="1" customWidth="1"/>
    <col min="8194" max="8194" width="12.33203125" style="1" customWidth="1"/>
    <col min="8195" max="8195" width="18.5546875" style="1" customWidth="1"/>
    <col min="8196" max="8196" width="8.88671875" style="1"/>
    <col min="8197" max="8197" width="18.6640625" style="1" customWidth="1"/>
    <col min="8198" max="8198" width="8.88671875" style="1"/>
    <col min="8199" max="8199" width="18.88671875" style="1" customWidth="1"/>
    <col min="8200" max="8448" width="8.88671875" style="1"/>
    <col min="8449" max="8449" width="56.109375" style="1" customWidth="1"/>
    <col min="8450" max="8450" width="12.33203125" style="1" customWidth="1"/>
    <col min="8451" max="8451" width="18.5546875" style="1" customWidth="1"/>
    <col min="8452" max="8452" width="8.88671875" style="1"/>
    <col min="8453" max="8453" width="18.6640625" style="1" customWidth="1"/>
    <col min="8454" max="8454" width="8.88671875" style="1"/>
    <col min="8455" max="8455" width="18.88671875" style="1" customWidth="1"/>
    <col min="8456" max="8704" width="8.88671875" style="1"/>
    <col min="8705" max="8705" width="56.109375" style="1" customWidth="1"/>
    <col min="8706" max="8706" width="12.33203125" style="1" customWidth="1"/>
    <col min="8707" max="8707" width="18.5546875" style="1" customWidth="1"/>
    <col min="8708" max="8708" width="8.88671875" style="1"/>
    <col min="8709" max="8709" width="18.6640625" style="1" customWidth="1"/>
    <col min="8710" max="8710" width="8.88671875" style="1"/>
    <col min="8711" max="8711" width="18.88671875" style="1" customWidth="1"/>
    <col min="8712" max="8960" width="8.88671875" style="1"/>
    <col min="8961" max="8961" width="56.109375" style="1" customWidth="1"/>
    <col min="8962" max="8962" width="12.33203125" style="1" customWidth="1"/>
    <col min="8963" max="8963" width="18.5546875" style="1" customWidth="1"/>
    <col min="8964" max="8964" width="8.88671875" style="1"/>
    <col min="8965" max="8965" width="18.6640625" style="1" customWidth="1"/>
    <col min="8966" max="8966" width="8.88671875" style="1"/>
    <col min="8967" max="8967" width="18.88671875" style="1" customWidth="1"/>
    <col min="8968" max="9216" width="8.88671875" style="1"/>
    <col min="9217" max="9217" width="56.109375" style="1" customWidth="1"/>
    <col min="9218" max="9218" width="12.33203125" style="1" customWidth="1"/>
    <col min="9219" max="9219" width="18.5546875" style="1" customWidth="1"/>
    <col min="9220" max="9220" width="8.88671875" style="1"/>
    <col min="9221" max="9221" width="18.6640625" style="1" customWidth="1"/>
    <col min="9222" max="9222" width="8.88671875" style="1"/>
    <col min="9223" max="9223" width="18.88671875" style="1" customWidth="1"/>
    <col min="9224" max="9472" width="8.88671875" style="1"/>
    <col min="9473" max="9473" width="56.109375" style="1" customWidth="1"/>
    <col min="9474" max="9474" width="12.33203125" style="1" customWidth="1"/>
    <col min="9475" max="9475" width="18.5546875" style="1" customWidth="1"/>
    <col min="9476" max="9476" width="8.88671875" style="1"/>
    <col min="9477" max="9477" width="18.6640625" style="1" customWidth="1"/>
    <col min="9478" max="9478" width="8.88671875" style="1"/>
    <col min="9479" max="9479" width="18.88671875" style="1" customWidth="1"/>
    <col min="9480" max="9728" width="8.88671875" style="1"/>
    <col min="9729" max="9729" width="56.109375" style="1" customWidth="1"/>
    <col min="9730" max="9730" width="12.33203125" style="1" customWidth="1"/>
    <col min="9731" max="9731" width="18.5546875" style="1" customWidth="1"/>
    <col min="9732" max="9732" width="8.88671875" style="1"/>
    <col min="9733" max="9733" width="18.6640625" style="1" customWidth="1"/>
    <col min="9734" max="9734" width="8.88671875" style="1"/>
    <col min="9735" max="9735" width="18.88671875" style="1" customWidth="1"/>
    <col min="9736" max="9984" width="8.88671875" style="1"/>
    <col min="9985" max="9985" width="56.109375" style="1" customWidth="1"/>
    <col min="9986" max="9986" width="12.33203125" style="1" customWidth="1"/>
    <col min="9987" max="9987" width="18.5546875" style="1" customWidth="1"/>
    <col min="9988" max="9988" width="8.88671875" style="1"/>
    <col min="9989" max="9989" width="18.6640625" style="1" customWidth="1"/>
    <col min="9990" max="9990" width="8.88671875" style="1"/>
    <col min="9991" max="9991" width="18.88671875" style="1" customWidth="1"/>
    <col min="9992" max="10240" width="8.88671875" style="1"/>
    <col min="10241" max="10241" width="56.109375" style="1" customWidth="1"/>
    <col min="10242" max="10242" width="12.33203125" style="1" customWidth="1"/>
    <col min="10243" max="10243" width="18.5546875" style="1" customWidth="1"/>
    <col min="10244" max="10244" width="8.88671875" style="1"/>
    <col min="10245" max="10245" width="18.6640625" style="1" customWidth="1"/>
    <col min="10246" max="10246" width="8.88671875" style="1"/>
    <col min="10247" max="10247" width="18.88671875" style="1" customWidth="1"/>
    <col min="10248" max="10496" width="8.88671875" style="1"/>
    <col min="10497" max="10497" width="56.109375" style="1" customWidth="1"/>
    <col min="10498" max="10498" width="12.33203125" style="1" customWidth="1"/>
    <col min="10499" max="10499" width="18.5546875" style="1" customWidth="1"/>
    <col min="10500" max="10500" width="8.88671875" style="1"/>
    <col min="10501" max="10501" width="18.6640625" style="1" customWidth="1"/>
    <col min="10502" max="10502" width="8.88671875" style="1"/>
    <col min="10503" max="10503" width="18.88671875" style="1" customWidth="1"/>
    <col min="10504" max="10752" width="8.88671875" style="1"/>
    <col min="10753" max="10753" width="56.109375" style="1" customWidth="1"/>
    <col min="10754" max="10754" width="12.33203125" style="1" customWidth="1"/>
    <col min="10755" max="10755" width="18.5546875" style="1" customWidth="1"/>
    <col min="10756" max="10756" width="8.88671875" style="1"/>
    <col min="10757" max="10757" width="18.6640625" style="1" customWidth="1"/>
    <col min="10758" max="10758" width="8.88671875" style="1"/>
    <col min="10759" max="10759" width="18.88671875" style="1" customWidth="1"/>
    <col min="10760" max="11008" width="8.88671875" style="1"/>
    <col min="11009" max="11009" width="56.109375" style="1" customWidth="1"/>
    <col min="11010" max="11010" width="12.33203125" style="1" customWidth="1"/>
    <col min="11011" max="11011" width="18.5546875" style="1" customWidth="1"/>
    <col min="11012" max="11012" width="8.88671875" style="1"/>
    <col min="11013" max="11013" width="18.6640625" style="1" customWidth="1"/>
    <col min="11014" max="11014" width="8.88671875" style="1"/>
    <col min="11015" max="11015" width="18.88671875" style="1" customWidth="1"/>
    <col min="11016" max="11264" width="8.88671875" style="1"/>
    <col min="11265" max="11265" width="56.109375" style="1" customWidth="1"/>
    <col min="11266" max="11266" width="12.33203125" style="1" customWidth="1"/>
    <col min="11267" max="11267" width="18.5546875" style="1" customWidth="1"/>
    <col min="11268" max="11268" width="8.88671875" style="1"/>
    <col min="11269" max="11269" width="18.6640625" style="1" customWidth="1"/>
    <col min="11270" max="11270" width="8.88671875" style="1"/>
    <col min="11271" max="11271" width="18.88671875" style="1" customWidth="1"/>
    <col min="11272" max="11520" width="8.88671875" style="1"/>
    <col min="11521" max="11521" width="56.109375" style="1" customWidth="1"/>
    <col min="11522" max="11522" width="12.33203125" style="1" customWidth="1"/>
    <col min="11523" max="11523" width="18.5546875" style="1" customWidth="1"/>
    <col min="11524" max="11524" width="8.88671875" style="1"/>
    <col min="11525" max="11525" width="18.6640625" style="1" customWidth="1"/>
    <col min="11526" max="11526" width="8.88671875" style="1"/>
    <col min="11527" max="11527" width="18.88671875" style="1" customWidth="1"/>
    <col min="11528" max="11776" width="8.88671875" style="1"/>
    <col min="11777" max="11777" width="56.109375" style="1" customWidth="1"/>
    <col min="11778" max="11778" width="12.33203125" style="1" customWidth="1"/>
    <col min="11779" max="11779" width="18.5546875" style="1" customWidth="1"/>
    <col min="11780" max="11780" width="8.88671875" style="1"/>
    <col min="11781" max="11781" width="18.6640625" style="1" customWidth="1"/>
    <col min="11782" max="11782" width="8.88671875" style="1"/>
    <col min="11783" max="11783" width="18.88671875" style="1" customWidth="1"/>
    <col min="11784" max="12032" width="8.88671875" style="1"/>
    <col min="12033" max="12033" width="56.109375" style="1" customWidth="1"/>
    <col min="12034" max="12034" width="12.33203125" style="1" customWidth="1"/>
    <col min="12035" max="12035" width="18.5546875" style="1" customWidth="1"/>
    <col min="12036" max="12036" width="8.88671875" style="1"/>
    <col min="12037" max="12037" width="18.6640625" style="1" customWidth="1"/>
    <col min="12038" max="12038" width="8.88671875" style="1"/>
    <col min="12039" max="12039" width="18.88671875" style="1" customWidth="1"/>
    <col min="12040" max="12288" width="8.88671875" style="1"/>
    <col min="12289" max="12289" width="56.109375" style="1" customWidth="1"/>
    <col min="12290" max="12290" width="12.33203125" style="1" customWidth="1"/>
    <col min="12291" max="12291" width="18.5546875" style="1" customWidth="1"/>
    <col min="12292" max="12292" width="8.88671875" style="1"/>
    <col min="12293" max="12293" width="18.6640625" style="1" customWidth="1"/>
    <col min="12294" max="12294" width="8.88671875" style="1"/>
    <col min="12295" max="12295" width="18.88671875" style="1" customWidth="1"/>
    <col min="12296" max="12544" width="8.88671875" style="1"/>
    <col min="12545" max="12545" width="56.109375" style="1" customWidth="1"/>
    <col min="12546" max="12546" width="12.33203125" style="1" customWidth="1"/>
    <col min="12547" max="12547" width="18.5546875" style="1" customWidth="1"/>
    <col min="12548" max="12548" width="8.88671875" style="1"/>
    <col min="12549" max="12549" width="18.6640625" style="1" customWidth="1"/>
    <col min="12550" max="12550" width="8.88671875" style="1"/>
    <col min="12551" max="12551" width="18.88671875" style="1" customWidth="1"/>
    <col min="12552" max="12800" width="8.88671875" style="1"/>
    <col min="12801" max="12801" width="56.109375" style="1" customWidth="1"/>
    <col min="12802" max="12802" width="12.33203125" style="1" customWidth="1"/>
    <col min="12803" max="12803" width="18.5546875" style="1" customWidth="1"/>
    <col min="12804" max="12804" width="8.88671875" style="1"/>
    <col min="12805" max="12805" width="18.6640625" style="1" customWidth="1"/>
    <col min="12806" max="12806" width="8.88671875" style="1"/>
    <col min="12807" max="12807" width="18.88671875" style="1" customWidth="1"/>
    <col min="12808" max="13056" width="8.88671875" style="1"/>
    <col min="13057" max="13057" width="56.109375" style="1" customWidth="1"/>
    <col min="13058" max="13058" width="12.33203125" style="1" customWidth="1"/>
    <col min="13059" max="13059" width="18.5546875" style="1" customWidth="1"/>
    <col min="13060" max="13060" width="8.88671875" style="1"/>
    <col min="13061" max="13061" width="18.6640625" style="1" customWidth="1"/>
    <col min="13062" max="13062" width="8.88671875" style="1"/>
    <col min="13063" max="13063" width="18.88671875" style="1" customWidth="1"/>
    <col min="13064" max="13312" width="8.88671875" style="1"/>
    <col min="13313" max="13313" width="56.109375" style="1" customWidth="1"/>
    <col min="13314" max="13314" width="12.33203125" style="1" customWidth="1"/>
    <col min="13315" max="13315" width="18.5546875" style="1" customWidth="1"/>
    <col min="13316" max="13316" width="8.88671875" style="1"/>
    <col min="13317" max="13317" width="18.6640625" style="1" customWidth="1"/>
    <col min="13318" max="13318" width="8.88671875" style="1"/>
    <col min="13319" max="13319" width="18.88671875" style="1" customWidth="1"/>
    <col min="13320" max="13568" width="8.88671875" style="1"/>
    <col min="13569" max="13569" width="56.109375" style="1" customWidth="1"/>
    <col min="13570" max="13570" width="12.33203125" style="1" customWidth="1"/>
    <col min="13571" max="13571" width="18.5546875" style="1" customWidth="1"/>
    <col min="13572" max="13572" width="8.88671875" style="1"/>
    <col min="13573" max="13573" width="18.6640625" style="1" customWidth="1"/>
    <col min="13574" max="13574" width="8.88671875" style="1"/>
    <col min="13575" max="13575" width="18.88671875" style="1" customWidth="1"/>
    <col min="13576" max="13824" width="8.88671875" style="1"/>
    <col min="13825" max="13825" width="56.109375" style="1" customWidth="1"/>
    <col min="13826" max="13826" width="12.33203125" style="1" customWidth="1"/>
    <col min="13827" max="13827" width="18.5546875" style="1" customWidth="1"/>
    <col min="13828" max="13828" width="8.88671875" style="1"/>
    <col min="13829" max="13829" width="18.6640625" style="1" customWidth="1"/>
    <col min="13830" max="13830" width="8.88671875" style="1"/>
    <col min="13831" max="13831" width="18.88671875" style="1" customWidth="1"/>
    <col min="13832" max="14080" width="8.88671875" style="1"/>
    <col min="14081" max="14081" width="56.109375" style="1" customWidth="1"/>
    <col min="14082" max="14082" width="12.33203125" style="1" customWidth="1"/>
    <col min="14083" max="14083" width="18.5546875" style="1" customWidth="1"/>
    <col min="14084" max="14084" width="8.88671875" style="1"/>
    <col min="14085" max="14085" width="18.6640625" style="1" customWidth="1"/>
    <col min="14086" max="14086" width="8.88671875" style="1"/>
    <col min="14087" max="14087" width="18.88671875" style="1" customWidth="1"/>
    <col min="14088" max="14336" width="8.88671875" style="1"/>
    <col min="14337" max="14337" width="56.109375" style="1" customWidth="1"/>
    <col min="14338" max="14338" width="12.33203125" style="1" customWidth="1"/>
    <col min="14339" max="14339" width="18.5546875" style="1" customWidth="1"/>
    <col min="14340" max="14340" width="8.88671875" style="1"/>
    <col min="14341" max="14341" width="18.6640625" style="1" customWidth="1"/>
    <col min="14342" max="14342" width="8.88671875" style="1"/>
    <col min="14343" max="14343" width="18.88671875" style="1" customWidth="1"/>
    <col min="14344" max="14592" width="8.88671875" style="1"/>
    <col min="14593" max="14593" width="56.109375" style="1" customWidth="1"/>
    <col min="14594" max="14594" width="12.33203125" style="1" customWidth="1"/>
    <col min="14595" max="14595" width="18.5546875" style="1" customWidth="1"/>
    <col min="14596" max="14596" width="8.88671875" style="1"/>
    <col min="14597" max="14597" width="18.6640625" style="1" customWidth="1"/>
    <col min="14598" max="14598" width="8.88671875" style="1"/>
    <col min="14599" max="14599" width="18.88671875" style="1" customWidth="1"/>
    <col min="14600" max="14848" width="8.88671875" style="1"/>
    <col min="14849" max="14849" width="56.109375" style="1" customWidth="1"/>
    <col min="14850" max="14850" width="12.33203125" style="1" customWidth="1"/>
    <col min="14851" max="14851" width="18.5546875" style="1" customWidth="1"/>
    <col min="14852" max="14852" width="8.88671875" style="1"/>
    <col min="14853" max="14853" width="18.6640625" style="1" customWidth="1"/>
    <col min="14854" max="14854" width="8.88671875" style="1"/>
    <col min="14855" max="14855" width="18.88671875" style="1" customWidth="1"/>
    <col min="14856" max="15104" width="8.88671875" style="1"/>
    <col min="15105" max="15105" width="56.109375" style="1" customWidth="1"/>
    <col min="15106" max="15106" width="12.33203125" style="1" customWidth="1"/>
    <col min="15107" max="15107" width="18.5546875" style="1" customWidth="1"/>
    <col min="15108" max="15108" width="8.88671875" style="1"/>
    <col min="15109" max="15109" width="18.6640625" style="1" customWidth="1"/>
    <col min="15110" max="15110" width="8.88671875" style="1"/>
    <col min="15111" max="15111" width="18.88671875" style="1" customWidth="1"/>
    <col min="15112" max="15360" width="8.88671875" style="1"/>
    <col min="15361" max="15361" width="56.109375" style="1" customWidth="1"/>
    <col min="15362" max="15362" width="12.33203125" style="1" customWidth="1"/>
    <col min="15363" max="15363" width="18.5546875" style="1" customWidth="1"/>
    <col min="15364" max="15364" width="8.88671875" style="1"/>
    <col min="15365" max="15365" width="18.6640625" style="1" customWidth="1"/>
    <col min="15366" max="15366" width="8.88671875" style="1"/>
    <col min="15367" max="15367" width="18.88671875" style="1" customWidth="1"/>
    <col min="15368" max="15616" width="8.88671875" style="1"/>
    <col min="15617" max="15617" width="56.109375" style="1" customWidth="1"/>
    <col min="15618" max="15618" width="12.33203125" style="1" customWidth="1"/>
    <col min="15619" max="15619" width="18.5546875" style="1" customWidth="1"/>
    <col min="15620" max="15620" width="8.88671875" style="1"/>
    <col min="15621" max="15621" width="18.6640625" style="1" customWidth="1"/>
    <col min="15622" max="15622" width="8.88671875" style="1"/>
    <col min="15623" max="15623" width="18.88671875" style="1" customWidth="1"/>
    <col min="15624" max="15872" width="8.88671875" style="1"/>
    <col min="15873" max="15873" width="56.109375" style="1" customWidth="1"/>
    <col min="15874" max="15874" width="12.33203125" style="1" customWidth="1"/>
    <col min="15875" max="15875" width="18.5546875" style="1" customWidth="1"/>
    <col min="15876" max="15876" width="8.88671875" style="1"/>
    <col min="15877" max="15877" width="18.6640625" style="1" customWidth="1"/>
    <col min="15878" max="15878" width="8.88671875" style="1"/>
    <col min="15879" max="15879" width="18.88671875" style="1" customWidth="1"/>
    <col min="15880" max="16128" width="8.88671875" style="1"/>
    <col min="16129" max="16129" width="56.109375" style="1" customWidth="1"/>
    <col min="16130" max="16130" width="12.33203125" style="1" customWidth="1"/>
    <col min="16131" max="16131" width="18.5546875" style="1" customWidth="1"/>
    <col min="16132" max="16132" width="8.88671875" style="1"/>
    <col min="16133" max="16133" width="18.6640625" style="1" customWidth="1"/>
    <col min="16134" max="16134" width="8.88671875" style="1"/>
    <col min="16135" max="16135" width="18.88671875" style="1" customWidth="1"/>
    <col min="16136" max="16384" width="8.88671875" style="1"/>
  </cols>
  <sheetData>
    <row r="1" spans="1:18" ht="13.8" x14ac:dyDescent="0.25">
      <c r="B1" s="168" t="s">
        <v>46</v>
      </c>
      <c r="C1" s="169"/>
      <c r="D1" s="169"/>
    </row>
    <row r="3" spans="1:18" customFormat="1" ht="15" thickBot="1" x14ac:dyDescent="0.35">
      <c r="A3" s="2" t="s">
        <v>95</v>
      </c>
      <c r="B3" s="2"/>
      <c r="C3" s="2"/>
      <c r="D3" s="2"/>
      <c r="E3" s="2"/>
      <c r="F3" s="3"/>
      <c r="G3" s="3"/>
    </row>
    <row r="4" spans="1:18" ht="15" customHeight="1" thickBot="1" x14ac:dyDescent="0.3">
      <c r="A4" s="4"/>
      <c r="B4" s="187" t="s">
        <v>1</v>
      </c>
      <c r="C4" s="187"/>
      <c r="D4" s="187" t="s">
        <v>2</v>
      </c>
      <c r="E4" s="187"/>
      <c r="F4" s="187" t="s">
        <v>3</v>
      </c>
      <c r="G4" s="188"/>
      <c r="H4" s="178" t="s">
        <v>4</v>
      </c>
      <c r="I4" s="172"/>
      <c r="J4" s="179"/>
    </row>
    <row r="5" spans="1:18" ht="14.1" customHeight="1" thickBot="1" x14ac:dyDescent="0.3">
      <c r="A5" s="5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1" t="s">
        <v>7</v>
      </c>
      <c r="H5" s="69" t="s">
        <v>6</v>
      </c>
      <c r="I5" s="81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8" thickBot="1" x14ac:dyDescent="0.3">
      <c r="A6" s="51" t="s">
        <v>67</v>
      </c>
      <c r="B6" s="77">
        <f t="shared" ref="B6:G6" si="0">SUM(B8:B28)</f>
        <v>4608</v>
      </c>
      <c r="C6" s="54">
        <f t="shared" si="0"/>
        <v>3626</v>
      </c>
      <c r="D6" s="77">
        <f t="shared" si="0"/>
        <v>1370</v>
      </c>
      <c r="E6" s="54">
        <f t="shared" si="0"/>
        <v>1053</v>
      </c>
      <c r="F6" s="53">
        <f t="shared" si="0"/>
        <v>147</v>
      </c>
      <c r="G6" s="54">
        <f t="shared" si="0"/>
        <v>121</v>
      </c>
      <c r="H6" s="53" t="s">
        <v>97</v>
      </c>
      <c r="I6" s="62" t="s">
        <v>98</v>
      </c>
      <c r="J6" s="82">
        <f>355/1421</f>
        <v>0.24982406755805769</v>
      </c>
      <c r="K6" s="57"/>
    </row>
    <row r="7" spans="1:18" ht="13.8" thickBot="1" x14ac:dyDescent="0.3">
      <c r="A7" s="176" t="s">
        <v>68</v>
      </c>
      <c r="B7" s="189"/>
      <c r="C7" s="189"/>
      <c r="D7" s="189"/>
      <c r="E7" s="189"/>
      <c r="F7" s="189"/>
      <c r="G7" s="189"/>
      <c r="H7" s="189"/>
      <c r="I7" s="189"/>
      <c r="J7" s="82"/>
      <c r="K7" s="83"/>
      <c r="L7" s="60" t="s">
        <v>71</v>
      </c>
      <c r="M7" s="59"/>
      <c r="N7" s="59"/>
      <c r="O7" s="59"/>
      <c r="P7" s="59"/>
      <c r="Q7" s="59"/>
      <c r="R7" s="59"/>
    </row>
    <row r="8" spans="1:18" ht="13.8" thickBot="1" x14ac:dyDescent="0.3">
      <c r="A8" s="10" t="s">
        <v>47</v>
      </c>
      <c r="B8" s="124">
        <v>117</v>
      </c>
      <c r="C8" s="111">
        <v>88</v>
      </c>
      <c r="D8" s="124">
        <v>81</v>
      </c>
      <c r="E8" s="111">
        <v>63</v>
      </c>
      <c r="F8" s="127">
        <v>2</v>
      </c>
      <c r="G8" s="111">
        <v>1</v>
      </c>
      <c r="H8" s="9">
        <f>B8+D8+F8</f>
        <v>200</v>
      </c>
      <c r="I8" s="63">
        <f>C8+E8+G8</f>
        <v>152</v>
      </c>
      <c r="J8" s="82">
        <f t="shared" ref="J8:J28" si="1">I8/H8</f>
        <v>0.76</v>
      </c>
    </row>
    <row r="9" spans="1:18" ht="13.5" customHeight="1" thickBot="1" x14ac:dyDescent="0.3">
      <c r="A9" s="10" t="s">
        <v>48</v>
      </c>
      <c r="B9" s="124">
        <v>7</v>
      </c>
      <c r="C9" s="111">
        <v>7</v>
      </c>
      <c r="D9" s="124">
        <v>86</v>
      </c>
      <c r="E9" s="111">
        <v>85</v>
      </c>
      <c r="F9" s="127">
        <v>10</v>
      </c>
      <c r="G9" s="111">
        <v>10</v>
      </c>
      <c r="H9" s="9">
        <f t="shared" ref="H9:H28" si="2">B9+D9+F9</f>
        <v>103</v>
      </c>
      <c r="I9" s="63">
        <f t="shared" ref="I9:I28" si="3">C9+E9+G9</f>
        <v>102</v>
      </c>
      <c r="J9" s="82">
        <f t="shared" si="1"/>
        <v>0.99029126213592233</v>
      </c>
      <c r="L9" s="180" t="s">
        <v>76</v>
      </c>
      <c r="M9" s="180"/>
      <c r="N9" s="180"/>
      <c r="O9" s="180"/>
      <c r="P9" s="180"/>
      <c r="Q9" s="180"/>
      <c r="R9" s="180"/>
    </row>
    <row r="10" spans="1:18" ht="13.8" thickBot="1" x14ac:dyDescent="0.3">
      <c r="A10" s="10" t="s">
        <v>49</v>
      </c>
      <c r="B10" s="124">
        <v>21</v>
      </c>
      <c r="C10" s="111">
        <v>12</v>
      </c>
      <c r="D10" s="124">
        <v>8</v>
      </c>
      <c r="E10" s="111">
        <v>6</v>
      </c>
      <c r="F10" s="130"/>
      <c r="G10" s="129"/>
      <c r="H10" s="9">
        <f t="shared" si="2"/>
        <v>29</v>
      </c>
      <c r="I10" s="63">
        <f t="shared" si="3"/>
        <v>18</v>
      </c>
      <c r="J10" s="82">
        <f t="shared" si="1"/>
        <v>0.62068965517241381</v>
      </c>
      <c r="L10" s="180"/>
      <c r="M10" s="180"/>
      <c r="N10" s="180"/>
      <c r="O10" s="180"/>
      <c r="P10" s="180"/>
      <c r="Q10" s="180"/>
      <c r="R10" s="180"/>
    </row>
    <row r="11" spans="1:18" ht="13.8" thickBot="1" x14ac:dyDescent="0.3">
      <c r="A11" s="10" t="s">
        <v>50</v>
      </c>
      <c r="B11" s="124">
        <v>430</v>
      </c>
      <c r="C11" s="111">
        <v>249</v>
      </c>
      <c r="D11" s="124">
        <v>239</v>
      </c>
      <c r="E11" s="111">
        <v>177</v>
      </c>
      <c r="F11" s="127">
        <v>19</v>
      </c>
      <c r="G11" s="111">
        <v>12</v>
      </c>
      <c r="H11" s="9">
        <f t="shared" si="2"/>
        <v>688</v>
      </c>
      <c r="I11" s="63">
        <f t="shared" si="3"/>
        <v>438</v>
      </c>
      <c r="J11" s="82">
        <f t="shared" si="1"/>
        <v>0.63662790697674421</v>
      </c>
      <c r="L11" s="180"/>
      <c r="M11" s="180"/>
      <c r="N11" s="180"/>
      <c r="O11" s="180"/>
      <c r="P11" s="180"/>
      <c r="Q11" s="180"/>
      <c r="R11" s="180"/>
    </row>
    <row r="12" spans="1:18" ht="13.8" thickBot="1" x14ac:dyDescent="0.3">
      <c r="A12" s="10" t="s">
        <v>51</v>
      </c>
      <c r="B12" s="124">
        <v>1</v>
      </c>
      <c r="C12" s="129"/>
      <c r="D12" s="124">
        <v>1</v>
      </c>
      <c r="E12" s="129"/>
      <c r="F12" s="130"/>
      <c r="G12" s="129"/>
      <c r="H12" s="9">
        <f t="shared" si="2"/>
        <v>2</v>
      </c>
      <c r="I12" s="63">
        <f t="shared" si="3"/>
        <v>0</v>
      </c>
      <c r="J12" s="82">
        <v>0</v>
      </c>
      <c r="L12" s="180"/>
      <c r="M12" s="180"/>
      <c r="N12" s="180"/>
      <c r="O12" s="180"/>
      <c r="P12" s="180"/>
      <c r="Q12" s="180"/>
      <c r="R12" s="180"/>
    </row>
    <row r="13" spans="1:18" ht="13.8" thickBot="1" x14ac:dyDescent="0.3">
      <c r="A13" s="10" t="s">
        <v>52</v>
      </c>
      <c r="B13" s="132"/>
      <c r="C13" s="129"/>
      <c r="D13" s="124">
        <v>15</v>
      </c>
      <c r="E13" s="111">
        <v>14</v>
      </c>
      <c r="F13" s="127">
        <v>15</v>
      </c>
      <c r="G13" s="111">
        <v>15</v>
      </c>
      <c r="H13" s="9">
        <f t="shared" si="2"/>
        <v>30</v>
      </c>
      <c r="I13" s="63">
        <f t="shared" si="3"/>
        <v>29</v>
      </c>
      <c r="J13" s="82">
        <f t="shared" si="1"/>
        <v>0.96666666666666667</v>
      </c>
    </row>
    <row r="14" spans="1:18" ht="13.8" thickBot="1" x14ac:dyDescent="0.3">
      <c r="A14" s="10" t="s">
        <v>53</v>
      </c>
      <c r="B14" s="124">
        <v>281</v>
      </c>
      <c r="C14" s="111">
        <v>233</v>
      </c>
      <c r="D14" s="124">
        <v>43</v>
      </c>
      <c r="E14" s="111">
        <v>37</v>
      </c>
      <c r="F14" s="127">
        <v>2</v>
      </c>
      <c r="G14" s="111">
        <v>2</v>
      </c>
      <c r="H14" s="9">
        <f t="shared" si="2"/>
        <v>326</v>
      </c>
      <c r="I14" s="63">
        <f t="shared" si="3"/>
        <v>272</v>
      </c>
      <c r="J14" s="82">
        <f t="shared" si="1"/>
        <v>0.83435582822085885</v>
      </c>
    </row>
    <row r="15" spans="1:18" ht="13.8" thickBot="1" x14ac:dyDescent="0.3">
      <c r="A15" s="10" t="s">
        <v>54</v>
      </c>
      <c r="B15" s="124">
        <v>1</v>
      </c>
      <c r="C15" s="129"/>
      <c r="D15" s="124">
        <v>1</v>
      </c>
      <c r="E15" s="129"/>
      <c r="F15" s="130"/>
      <c r="G15" s="129"/>
      <c r="H15" s="9">
        <f t="shared" si="2"/>
        <v>2</v>
      </c>
      <c r="I15" s="63">
        <f t="shared" si="3"/>
        <v>0</v>
      </c>
      <c r="J15" s="82">
        <v>0</v>
      </c>
    </row>
    <row r="16" spans="1:18" ht="13.8" thickBot="1" x14ac:dyDescent="0.3">
      <c r="A16" s="10" t="s">
        <v>55</v>
      </c>
      <c r="B16" s="124">
        <v>211</v>
      </c>
      <c r="C16" s="111">
        <v>145</v>
      </c>
      <c r="D16" s="124">
        <v>389</v>
      </c>
      <c r="E16" s="111">
        <v>307</v>
      </c>
      <c r="F16" s="127">
        <v>19</v>
      </c>
      <c r="G16" s="111">
        <v>16</v>
      </c>
      <c r="H16" s="9">
        <f t="shared" si="2"/>
        <v>619</v>
      </c>
      <c r="I16" s="63">
        <f t="shared" si="3"/>
        <v>468</v>
      </c>
      <c r="J16" s="82">
        <f t="shared" si="1"/>
        <v>0.75605815831987078</v>
      </c>
    </row>
    <row r="17" spans="1:11" ht="13.8" thickBot="1" x14ac:dyDescent="0.3">
      <c r="A17" s="10" t="s">
        <v>56</v>
      </c>
      <c r="B17" s="124">
        <v>5</v>
      </c>
      <c r="C17" s="111">
        <v>2</v>
      </c>
      <c r="D17" s="124">
        <v>51</v>
      </c>
      <c r="E17" s="111">
        <v>43</v>
      </c>
      <c r="F17" s="127">
        <v>11</v>
      </c>
      <c r="G17" s="111">
        <v>11</v>
      </c>
      <c r="H17" s="9">
        <f t="shared" si="2"/>
        <v>67</v>
      </c>
      <c r="I17" s="63">
        <f t="shared" si="3"/>
        <v>56</v>
      </c>
      <c r="J17" s="82">
        <f t="shared" si="1"/>
        <v>0.83582089552238803</v>
      </c>
    </row>
    <row r="18" spans="1:11" ht="13.8" thickBot="1" x14ac:dyDescent="0.3">
      <c r="A18" s="10" t="s">
        <v>89</v>
      </c>
      <c r="B18" s="124">
        <v>2039</v>
      </c>
      <c r="C18" s="111">
        <v>1704</v>
      </c>
      <c r="D18" s="124">
        <v>25</v>
      </c>
      <c r="E18" s="111">
        <v>18</v>
      </c>
      <c r="F18" s="127">
        <v>10</v>
      </c>
      <c r="G18" s="111">
        <v>8</v>
      </c>
      <c r="H18" s="9">
        <f t="shared" si="2"/>
        <v>2074</v>
      </c>
      <c r="I18" s="63">
        <f t="shared" si="3"/>
        <v>1730</v>
      </c>
      <c r="J18" s="82">
        <f t="shared" si="1"/>
        <v>0.83413693346190931</v>
      </c>
    </row>
    <row r="19" spans="1:11" ht="13.8" thickBot="1" x14ac:dyDescent="0.3">
      <c r="A19" s="10" t="s">
        <v>58</v>
      </c>
      <c r="B19" s="124">
        <v>8</v>
      </c>
      <c r="C19" s="111">
        <v>8</v>
      </c>
      <c r="D19" s="124">
        <v>20</v>
      </c>
      <c r="E19" s="111">
        <v>12</v>
      </c>
      <c r="F19" s="127">
        <v>1</v>
      </c>
      <c r="G19" s="111">
        <v>3</v>
      </c>
      <c r="H19" s="9">
        <f t="shared" si="2"/>
        <v>29</v>
      </c>
      <c r="I19" s="63">
        <f t="shared" si="3"/>
        <v>23</v>
      </c>
      <c r="J19" s="82">
        <f t="shared" si="1"/>
        <v>0.7931034482758621</v>
      </c>
    </row>
    <row r="20" spans="1:11" ht="13.8" thickBot="1" x14ac:dyDescent="0.3">
      <c r="A20" s="10" t="s">
        <v>59</v>
      </c>
      <c r="B20" s="124">
        <v>3</v>
      </c>
      <c r="C20" s="111">
        <v>3</v>
      </c>
      <c r="D20" s="124">
        <v>1</v>
      </c>
      <c r="E20" s="136"/>
      <c r="F20" s="127">
        <v>4</v>
      </c>
      <c r="G20" s="111">
        <v>1</v>
      </c>
      <c r="H20" s="9">
        <f t="shared" si="2"/>
        <v>8</v>
      </c>
      <c r="I20" s="63">
        <f t="shared" si="3"/>
        <v>4</v>
      </c>
      <c r="J20" s="82">
        <f t="shared" si="1"/>
        <v>0.5</v>
      </c>
    </row>
    <row r="21" spans="1:11" ht="13.8" thickBot="1" x14ac:dyDescent="0.3">
      <c r="A21" s="10" t="s">
        <v>69</v>
      </c>
      <c r="B21" s="132"/>
      <c r="C21" s="129"/>
      <c r="D21" s="124">
        <v>4</v>
      </c>
      <c r="E21" s="111">
        <v>4</v>
      </c>
      <c r="F21" s="130"/>
      <c r="G21" s="129"/>
      <c r="H21" s="9">
        <f t="shared" si="2"/>
        <v>4</v>
      </c>
      <c r="I21" s="63">
        <f t="shared" si="3"/>
        <v>4</v>
      </c>
      <c r="J21" s="82">
        <f t="shared" si="1"/>
        <v>1</v>
      </c>
    </row>
    <row r="22" spans="1:11" ht="13.8" thickBot="1" x14ac:dyDescent="0.3">
      <c r="A22" s="10" t="s">
        <v>60</v>
      </c>
      <c r="B22" s="124">
        <v>11</v>
      </c>
      <c r="C22" s="111">
        <v>4</v>
      </c>
      <c r="D22" s="124">
        <v>18</v>
      </c>
      <c r="E22" s="111">
        <v>15</v>
      </c>
      <c r="F22" s="127">
        <v>6</v>
      </c>
      <c r="G22" s="111">
        <v>3</v>
      </c>
      <c r="H22" s="9">
        <f t="shared" si="2"/>
        <v>35</v>
      </c>
      <c r="I22" s="63">
        <f t="shared" si="3"/>
        <v>22</v>
      </c>
      <c r="J22" s="82">
        <f t="shared" si="1"/>
        <v>0.62857142857142856</v>
      </c>
    </row>
    <row r="23" spans="1:11" ht="13.8" thickBot="1" x14ac:dyDescent="0.3">
      <c r="A23" s="10" t="s">
        <v>61</v>
      </c>
      <c r="B23" s="124">
        <v>18</v>
      </c>
      <c r="C23" s="111">
        <v>7</v>
      </c>
      <c r="D23" s="124">
        <v>3</v>
      </c>
      <c r="E23" s="111">
        <v>2</v>
      </c>
      <c r="F23" s="127">
        <v>1</v>
      </c>
      <c r="G23" s="129"/>
      <c r="H23" s="9">
        <f t="shared" si="2"/>
        <v>22</v>
      </c>
      <c r="I23" s="63">
        <f t="shared" si="3"/>
        <v>9</v>
      </c>
      <c r="J23" s="82">
        <f t="shared" si="1"/>
        <v>0.40909090909090912</v>
      </c>
    </row>
    <row r="24" spans="1:11" ht="13.8" thickBot="1" x14ac:dyDescent="0.3">
      <c r="A24" s="10" t="s">
        <v>62</v>
      </c>
      <c r="B24" s="124">
        <v>2</v>
      </c>
      <c r="C24" s="129"/>
      <c r="D24" s="124">
        <v>16</v>
      </c>
      <c r="E24" s="111">
        <v>12</v>
      </c>
      <c r="F24" s="127">
        <v>21</v>
      </c>
      <c r="G24" s="111">
        <v>19</v>
      </c>
      <c r="H24" s="9">
        <f t="shared" si="2"/>
        <v>39</v>
      </c>
      <c r="I24" s="63">
        <f t="shared" si="3"/>
        <v>31</v>
      </c>
      <c r="J24" s="82">
        <f t="shared" si="1"/>
        <v>0.79487179487179482</v>
      </c>
    </row>
    <row r="25" spans="1:11" ht="13.8" thickBot="1" x14ac:dyDescent="0.3">
      <c r="A25" s="10" t="s">
        <v>63</v>
      </c>
      <c r="B25" s="124">
        <v>1</v>
      </c>
      <c r="C25" s="111">
        <v>1</v>
      </c>
      <c r="D25" s="132"/>
      <c r="E25" s="129"/>
      <c r="F25" s="130"/>
      <c r="G25" s="129"/>
      <c r="H25" s="9">
        <f t="shared" si="2"/>
        <v>1</v>
      </c>
      <c r="I25" s="63">
        <f t="shared" si="3"/>
        <v>1</v>
      </c>
      <c r="J25" s="82">
        <f t="shared" si="1"/>
        <v>1</v>
      </c>
    </row>
    <row r="26" spans="1:11" ht="13.8" thickBot="1" x14ac:dyDescent="0.3">
      <c r="A26" s="10" t="s">
        <v>64</v>
      </c>
      <c r="B26" s="124">
        <v>340</v>
      </c>
      <c r="C26" s="111">
        <v>253</v>
      </c>
      <c r="D26" s="124">
        <v>137</v>
      </c>
      <c r="E26" s="111">
        <v>91</v>
      </c>
      <c r="F26" s="127">
        <v>6</v>
      </c>
      <c r="G26" s="111">
        <v>4</v>
      </c>
      <c r="H26" s="9">
        <f t="shared" si="2"/>
        <v>483</v>
      </c>
      <c r="I26" s="63">
        <f t="shared" si="3"/>
        <v>348</v>
      </c>
      <c r="J26" s="82">
        <f t="shared" si="1"/>
        <v>0.72049689440993792</v>
      </c>
    </row>
    <row r="27" spans="1:11" ht="13.8" thickBot="1" x14ac:dyDescent="0.3">
      <c r="A27" s="10" t="s">
        <v>65</v>
      </c>
      <c r="B27" s="124">
        <v>737</v>
      </c>
      <c r="C27" s="111">
        <v>621</v>
      </c>
      <c r="D27" s="124">
        <v>78</v>
      </c>
      <c r="E27" s="111">
        <v>66</v>
      </c>
      <c r="F27" s="127">
        <v>12</v>
      </c>
      <c r="G27" s="111">
        <v>11</v>
      </c>
      <c r="H27" s="9">
        <f t="shared" si="2"/>
        <v>827</v>
      </c>
      <c r="I27" s="63">
        <f t="shared" si="3"/>
        <v>698</v>
      </c>
      <c r="J27" s="82">
        <f t="shared" si="1"/>
        <v>0.84401451027811369</v>
      </c>
    </row>
    <row r="28" spans="1:11" ht="13.8" thickBot="1" x14ac:dyDescent="0.3">
      <c r="A28" s="17" t="s">
        <v>66</v>
      </c>
      <c r="B28" s="125">
        <v>375</v>
      </c>
      <c r="C28" s="112">
        <v>289</v>
      </c>
      <c r="D28" s="125">
        <v>154</v>
      </c>
      <c r="E28" s="112">
        <v>101</v>
      </c>
      <c r="F28" s="161">
        <v>8</v>
      </c>
      <c r="G28" s="112">
        <v>5</v>
      </c>
      <c r="H28" s="162">
        <f t="shared" si="2"/>
        <v>537</v>
      </c>
      <c r="I28" s="163">
        <f t="shared" si="3"/>
        <v>395</v>
      </c>
      <c r="J28" s="82">
        <f t="shared" si="1"/>
        <v>0.73556797020484166</v>
      </c>
    </row>
    <row r="29" spans="1:11" ht="15" hidden="1" customHeight="1" x14ac:dyDescent="0.25">
      <c r="H29" s="84"/>
      <c r="I29" s="84">
        <f t="shared" ref="I29" si="4">C29+E29+G29</f>
        <v>0</v>
      </c>
      <c r="J29" s="113">
        <v>1</v>
      </c>
    </row>
    <row r="32" spans="1:11" ht="15" thickBot="1" x14ac:dyDescent="0.35">
      <c r="A32" s="23" t="s">
        <v>96</v>
      </c>
      <c r="B32" s="23"/>
      <c r="C32" s="23"/>
      <c r="D32" s="23"/>
      <c r="E32" s="23"/>
      <c r="F32" s="23"/>
      <c r="G32" s="23"/>
      <c r="H32" s="3"/>
      <c r="I32" s="3"/>
      <c r="J32"/>
      <c r="K32"/>
    </row>
    <row r="33" spans="1:11" ht="53.4" thickBot="1" x14ac:dyDescent="0.3">
      <c r="A33" s="24"/>
      <c r="B33" s="25" t="s">
        <v>30</v>
      </c>
      <c r="C33" s="25" t="s">
        <v>31</v>
      </c>
      <c r="D33" s="25" t="s">
        <v>32</v>
      </c>
      <c r="E33" s="25" t="s">
        <v>33</v>
      </c>
      <c r="F33" s="25" t="s">
        <v>34</v>
      </c>
      <c r="G33" s="25" t="s">
        <v>35</v>
      </c>
      <c r="H33" s="25" t="s">
        <v>36</v>
      </c>
      <c r="I33" s="25" t="s">
        <v>37</v>
      </c>
      <c r="J33" s="25" t="s">
        <v>38</v>
      </c>
      <c r="K33" s="26" t="s">
        <v>39</v>
      </c>
    </row>
    <row r="34" spans="1:11" ht="13.8" thickBot="1" x14ac:dyDescent="0.3">
      <c r="A34" s="42" t="s">
        <v>67</v>
      </c>
      <c r="B34" s="55" t="str">
        <f>I6</f>
        <v>2269*</v>
      </c>
      <c r="C34" s="28">
        <f>SUMPRODUCT(C36:C54,B36:B54) / SUM(B36:B54)</f>
        <v>12.785625</v>
      </c>
      <c r="D34" s="28">
        <f>SUMPRODUCT(D36:D54,B36:B54) / SUM(B36:B54)</f>
        <v>3.3010416666666669</v>
      </c>
      <c r="E34" s="28">
        <f>SUMPRODUCT(E36:E54,B36:B54) / SUM(B36:B54)</f>
        <v>0.54416666666666669</v>
      </c>
      <c r="F34" s="28">
        <f>SUMPRODUCT(F36:F54,B36:B54) / SUM(B36:B54)</f>
        <v>0</v>
      </c>
      <c r="G34" s="28">
        <f>SUMPRODUCT(G36:G54,B36:B54) / SUM(B36:B54)</f>
        <v>1.9760416666666667</v>
      </c>
      <c r="H34" s="28">
        <f>SUMPRODUCT(H36:H54,B36:B54) / SUM(B36:B54)</f>
        <v>5.6249999999999998E-3</v>
      </c>
      <c r="I34" s="98">
        <f>SUMPRODUCT(I36:I54,B36:B54) / SUM(B36:B54)</f>
        <v>15.367083333333333</v>
      </c>
      <c r="J34" s="28">
        <f>SUMPRODUCT(J36:J54,B36:B54) / SUM(B36:B54)</f>
        <v>3.5404166666666668</v>
      </c>
      <c r="K34" s="99">
        <f>SUMPRODUCT(K36:K54,B36:B54) / SUM(B36:B54)</f>
        <v>18.907499999999999</v>
      </c>
    </row>
    <row r="35" spans="1:11" ht="13.8" thickBot="1" x14ac:dyDescent="0.3">
      <c r="A35" s="184" t="s">
        <v>41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6"/>
    </row>
    <row r="36" spans="1:11" x14ac:dyDescent="0.25">
      <c r="A36" s="43" t="s">
        <v>47</v>
      </c>
      <c r="B36" s="44">
        <f>$I$8</f>
        <v>152</v>
      </c>
      <c r="C36" s="45">
        <v>15</v>
      </c>
      <c r="D36" s="45">
        <v>7</v>
      </c>
      <c r="E36" s="45">
        <v>2</v>
      </c>
      <c r="F36" s="45">
        <v>0</v>
      </c>
      <c r="G36" s="45">
        <v>2</v>
      </c>
      <c r="H36" s="45">
        <v>0</v>
      </c>
      <c r="I36" s="107">
        <v>18</v>
      </c>
      <c r="J36" s="45">
        <v>8</v>
      </c>
      <c r="K36" s="108">
        <f>I36+J36</f>
        <v>26</v>
      </c>
    </row>
    <row r="37" spans="1:11" x14ac:dyDescent="0.25">
      <c r="A37" s="10" t="s">
        <v>48</v>
      </c>
      <c r="B37" s="44">
        <f>$I$9</f>
        <v>102</v>
      </c>
      <c r="C37" s="45">
        <v>10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107">
        <v>11</v>
      </c>
      <c r="J37" s="45">
        <v>0</v>
      </c>
      <c r="K37" s="108">
        <f t="shared" ref="K37:K54" si="5">I37+J37</f>
        <v>11</v>
      </c>
    </row>
    <row r="38" spans="1:11" x14ac:dyDescent="0.25">
      <c r="A38" s="43" t="s">
        <v>49</v>
      </c>
      <c r="B38" s="44">
        <f>I10</f>
        <v>18</v>
      </c>
      <c r="C38" s="45">
        <v>13</v>
      </c>
      <c r="D38" s="45">
        <v>5</v>
      </c>
      <c r="E38" s="45">
        <v>0</v>
      </c>
      <c r="F38" s="45">
        <v>0</v>
      </c>
      <c r="G38" s="45">
        <v>11</v>
      </c>
      <c r="H38" s="45">
        <v>1</v>
      </c>
      <c r="I38" s="107">
        <v>24</v>
      </c>
      <c r="J38" s="45">
        <v>6</v>
      </c>
      <c r="K38" s="108">
        <f t="shared" si="5"/>
        <v>30</v>
      </c>
    </row>
    <row r="39" spans="1:11" x14ac:dyDescent="0.25">
      <c r="A39" s="46" t="s">
        <v>50</v>
      </c>
      <c r="B39" s="47">
        <f>I11</f>
        <v>438</v>
      </c>
      <c r="C39" s="31">
        <v>15</v>
      </c>
      <c r="D39" s="31">
        <v>5</v>
      </c>
      <c r="E39" s="31">
        <v>1</v>
      </c>
      <c r="F39" s="45">
        <v>0</v>
      </c>
      <c r="G39" s="31">
        <v>2</v>
      </c>
      <c r="H39" s="31">
        <v>0</v>
      </c>
      <c r="I39" s="97">
        <v>18</v>
      </c>
      <c r="J39" s="31">
        <v>5</v>
      </c>
      <c r="K39" s="108">
        <f t="shared" si="5"/>
        <v>23</v>
      </c>
    </row>
    <row r="40" spans="1:11" x14ac:dyDescent="0.25">
      <c r="A40" s="10" t="s">
        <v>52</v>
      </c>
      <c r="B40" s="47">
        <f>$I$13</f>
        <v>29</v>
      </c>
      <c r="C40" s="31">
        <v>24</v>
      </c>
      <c r="D40" s="31">
        <v>0</v>
      </c>
      <c r="E40" s="31">
        <v>0</v>
      </c>
      <c r="F40" s="45">
        <v>0</v>
      </c>
      <c r="G40" s="31">
        <v>0</v>
      </c>
      <c r="H40" s="31">
        <v>0</v>
      </c>
      <c r="I40" s="97">
        <v>24</v>
      </c>
      <c r="J40" s="31">
        <v>0</v>
      </c>
      <c r="K40" s="108">
        <f t="shared" si="5"/>
        <v>24</v>
      </c>
    </row>
    <row r="41" spans="1:11" x14ac:dyDescent="0.25">
      <c r="A41" s="10" t="s">
        <v>53</v>
      </c>
      <c r="B41" s="47">
        <f>$I$14</f>
        <v>272</v>
      </c>
      <c r="C41" s="31">
        <v>17</v>
      </c>
      <c r="D41" s="31">
        <v>5</v>
      </c>
      <c r="E41" s="31">
        <v>1</v>
      </c>
      <c r="F41" s="45">
        <v>0</v>
      </c>
      <c r="G41" s="31">
        <v>2</v>
      </c>
      <c r="H41" s="31">
        <v>0</v>
      </c>
      <c r="I41" s="97">
        <v>20</v>
      </c>
      <c r="J41" s="31">
        <v>6</v>
      </c>
      <c r="K41" s="108">
        <f t="shared" si="5"/>
        <v>26</v>
      </c>
    </row>
    <row r="42" spans="1:11" x14ac:dyDescent="0.25">
      <c r="A42" s="46" t="s">
        <v>55</v>
      </c>
      <c r="B42" s="47">
        <f>I16</f>
        <v>468</v>
      </c>
      <c r="C42" s="31">
        <v>16</v>
      </c>
      <c r="D42" s="31">
        <v>5</v>
      </c>
      <c r="E42" s="31">
        <v>2</v>
      </c>
      <c r="F42" s="45">
        <v>0</v>
      </c>
      <c r="G42" s="31">
        <v>1</v>
      </c>
      <c r="H42" s="31">
        <v>0</v>
      </c>
      <c r="I42" s="97">
        <v>19</v>
      </c>
      <c r="J42" s="31">
        <v>5</v>
      </c>
      <c r="K42" s="108">
        <f t="shared" si="5"/>
        <v>24</v>
      </c>
    </row>
    <row r="43" spans="1:11" x14ac:dyDescent="0.25">
      <c r="A43" s="46" t="s">
        <v>56</v>
      </c>
      <c r="B43" s="47">
        <f>I17</f>
        <v>56</v>
      </c>
      <c r="C43" s="31">
        <v>24</v>
      </c>
      <c r="D43" s="31">
        <v>1</v>
      </c>
      <c r="E43" s="31">
        <v>2</v>
      </c>
      <c r="F43" s="45">
        <v>0</v>
      </c>
      <c r="G43" s="31">
        <v>0</v>
      </c>
      <c r="H43" s="31">
        <v>0</v>
      </c>
      <c r="I43" s="97">
        <v>26</v>
      </c>
      <c r="J43" s="31">
        <v>1</v>
      </c>
      <c r="K43" s="108">
        <f t="shared" si="5"/>
        <v>27</v>
      </c>
    </row>
    <row r="44" spans="1:11" x14ac:dyDescent="0.25">
      <c r="A44" s="10" t="s">
        <v>89</v>
      </c>
      <c r="B44" s="47">
        <f>I18</f>
        <v>1730</v>
      </c>
      <c r="C44" s="31">
        <v>9</v>
      </c>
      <c r="D44" s="31">
        <v>2</v>
      </c>
      <c r="E44" s="31">
        <v>0</v>
      </c>
      <c r="F44" s="45">
        <v>0</v>
      </c>
      <c r="G44" s="31">
        <v>2</v>
      </c>
      <c r="H44" s="31">
        <v>0</v>
      </c>
      <c r="I44" s="97">
        <v>11</v>
      </c>
      <c r="J44" s="31">
        <v>2</v>
      </c>
      <c r="K44" s="108">
        <f t="shared" si="5"/>
        <v>13</v>
      </c>
    </row>
    <row r="45" spans="1:11" x14ac:dyDescent="0.25">
      <c r="A45" s="164" t="s">
        <v>58</v>
      </c>
      <c r="B45" s="47">
        <f t="shared" ref="B45:B47" si="6">I19</f>
        <v>23</v>
      </c>
      <c r="C45" s="31">
        <v>28</v>
      </c>
      <c r="D45" s="31">
        <v>6</v>
      </c>
      <c r="E45" s="31">
        <v>1</v>
      </c>
      <c r="F45" s="45">
        <v>0</v>
      </c>
      <c r="G45" s="31">
        <v>1</v>
      </c>
      <c r="H45" s="31">
        <v>0</v>
      </c>
      <c r="I45" s="97">
        <v>30</v>
      </c>
      <c r="J45" s="31">
        <v>6</v>
      </c>
      <c r="K45" s="108">
        <f t="shared" si="5"/>
        <v>36</v>
      </c>
    </row>
    <row r="46" spans="1:11" x14ac:dyDescent="0.25">
      <c r="A46" s="164" t="s">
        <v>59</v>
      </c>
      <c r="B46" s="47">
        <f t="shared" si="6"/>
        <v>4</v>
      </c>
      <c r="C46" s="31">
        <v>12</v>
      </c>
      <c r="D46" s="31">
        <v>11</v>
      </c>
      <c r="E46" s="31">
        <v>0</v>
      </c>
      <c r="F46" s="45">
        <v>0</v>
      </c>
      <c r="G46" s="31">
        <v>0</v>
      </c>
      <c r="H46" s="31">
        <v>0</v>
      </c>
      <c r="I46" s="97">
        <v>12</v>
      </c>
      <c r="J46" s="31">
        <v>11</v>
      </c>
      <c r="K46" s="108">
        <f t="shared" si="5"/>
        <v>23</v>
      </c>
    </row>
    <row r="47" spans="1:11" x14ac:dyDescent="0.25">
      <c r="A47" s="164" t="s">
        <v>69</v>
      </c>
      <c r="B47" s="47">
        <f t="shared" si="6"/>
        <v>4</v>
      </c>
      <c r="C47" s="31">
        <v>28</v>
      </c>
      <c r="D47" s="31">
        <v>4</v>
      </c>
      <c r="E47" s="31">
        <v>0</v>
      </c>
      <c r="F47" s="45">
        <v>0</v>
      </c>
      <c r="G47" s="31">
        <v>0</v>
      </c>
      <c r="H47" s="31">
        <v>0</v>
      </c>
      <c r="I47" s="97">
        <v>27</v>
      </c>
      <c r="J47" s="31">
        <v>4</v>
      </c>
      <c r="K47" s="108">
        <f t="shared" si="5"/>
        <v>31</v>
      </c>
    </row>
    <row r="48" spans="1:11" x14ac:dyDescent="0.25">
      <c r="A48" s="46" t="s">
        <v>60</v>
      </c>
      <c r="B48" s="47">
        <f>$I$22</f>
        <v>22</v>
      </c>
      <c r="C48" s="31">
        <v>14</v>
      </c>
      <c r="D48" s="31">
        <v>8</v>
      </c>
      <c r="E48" s="31">
        <v>6</v>
      </c>
      <c r="F48" s="45">
        <v>0</v>
      </c>
      <c r="G48" s="31">
        <v>1</v>
      </c>
      <c r="H48" s="31">
        <v>0</v>
      </c>
      <c r="I48" s="97">
        <v>21</v>
      </c>
      <c r="J48" s="31">
        <v>8</v>
      </c>
      <c r="K48" s="108">
        <f t="shared" si="5"/>
        <v>29</v>
      </c>
    </row>
    <row r="49" spans="1:11" x14ac:dyDescent="0.25">
      <c r="A49" s="46" t="s">
        <v>61</v>
      </c>
      <c r="B49" s="47">
        <f t="shared" ref="B49:B51" si="7">I23</f>
        <v>9</v>
      </c>
      <c r="C49" s="31">
        <v>8</v>
      </c>
      <c r="D49" s="31">
        <v>1</v>
      </c>
      <c r="E49" s="31">
        <v>0</v>
      </c>
      <c r="F49" s="45">
        <v>0</v>
      </c>
      <c r="G49" s="31">
        <v>1</v>
      </c>
      <c r="H49" s="31">
        <v>1</v>
      </c>
      <c r="I49" s="97">
        <v>9</v>
      </c>
      <c r="J49" s="31">
        <v>2</v>
      </c>
      <c r="K49" s="108">
        <f t="shared" si="5"/>
        <v>11</v>
      </c>
    </row>
    <row r="50" spans="1:11" x14ac:dyDescent="0.25">
      <c r="A50" s="46" t="s">
        <v>62</v>
      </c>
      <c r="B50" s="47">
        <f t="shared" si="7"/>
        <v>31</v>
      </c>
      <c r="C50" s="31">
        <v>14</v>
      </c>
      <c r="D50" s="31">
        <v>6</v>
      </c>
      <c r="E50" s="31">
        <v>0</v>
      </c>
      <c r="F50" s="45">
        <v>0</v>
      </c>
      <c r="G50" s="31">
        <v>0</v>
      </c>
      <c r="H50" s="31">
        <v>0</v>
      </c>
      <c r="I50" s="97">
        <v>14</v>
      </c>
      <c r="J50" s="31">
        <v>6</v>
      </c>
      <c r="K50" s="108">
        <f t="shared" si="5"/>
        <v>20</v>
      </c>
    </row>
    <row r="51" spans="1:11" x14ac:dyDescent="0.25">
      <c r="A51" s="46" t="s">
        <v>63</v>
      </c>
      <c r="B51" s="47">
        <f t="shared" si="7"/>
        <v>1</v>
      </c>
      <c r="C51" s="31">
        <v>11</v>
      </c>
      <c r="D51" s="31">
        <v>0</v>
      </c>
      <c r="E51" s="31">
        <v>0</v>
      </c>
      <c r="F51" s="45">
        <v>0</v>
      </c>
      <c r="G51" s="31">
        <v>1</v>
      </c>
      <c r="H51" s="31">
        <v>0</v>
      </c>
      <c r="I51" s="97">
        <v>12</v>
      </c>
      <c r="J51" s="31">
        <v>0</v>
      </c>
      <c r="K51" s="108">
        <f t="shared" si="5"/>
        <v>12</v>
      </c>
    </row>
    <row r="52" spans="1:11" x14ac:dyDescent="0.25">
      <c r="A52" s="46" t="s">
        <v>64</v>
      </c>
      <c r="B52" s="47">
        <f>I26</f>
        <v>348</v>
      </c>
      <c r="C52" s="31">
        <v>15</v>
      </c>
      <c r="D52" s="31">
        <v>5</v>
      </c>
      <c r="E52" s="31">
        <v>0</v>
      </c>
      <c r="F52" s="45">
        <v>0</v>
      </c>
      <c r="G52" s="31">
        <v>2</v>
      </c>
      <c r="H52" s="31">
        <v>0</v>
      </c>
      <c r="I52" s="97">
        <v>18</v>
      </c>
      <c r="J52" s="31">
        <v>5</v>
      </c>
      <c r="K52" s="108">
        <f t="shared" si="5"/>
        <v>23</v>
      </c>
    </row>
    <row r="53" spans="1:11" x14ac:dyDescent="0.25">
      <c r="A53" s="46" t="s">
        <v>65</v>
      </c>
      <c r="B53" s="47">
        <f>I27</f>
        <v>698</v>
      </c>
      <c r="C53" s="31">
        <v>12</v>
      </c>
      <c r="D53" s="31">
        <v>2</v>
      </c>
      <c r="E53" s="31">
        <v>0</v>
      </c>
      <c r="F53" s="45">
        <v>0</v>
      </c>
      <c r="G53" s="31">
        <v>3</v>
      </c>
      <c r="H53" s="31">
        <v>0</v>
      </c>
      <c r="I53" s="97">
        <v>15</v>
      </c>
      <c r="J53" s="31">
        <v>3</v>
      </c>
      <c r="K53" s="108">
        <f t="shared" si="5"/>
        <v>18</v>
      </c>
    </row>
    <row r="54" spans="1:11" ht="13.8" thickBot="1" x14ac:dyDescent="0.3">
      <c r="A54" s="46" t="s">
        <v>66</v>
      </c>
      <c r="B54" s="47">
        <f>I28</f>
        <v>395</v>
      </c>
      <c r="C54" s="31">
        <v>16</v>
      </c>
      <c r="D54" s="31">
        <v>4</v>
      </c>
      <c r="E54" s="31">
        <v>1</v>
      </c>
      <c r="F54" s="45">
        <v>0</v>
      </c>
      <c r="G54" s="31">
        <v>2</v>
      </c>
      <c r="H54" s="31">
        <v>0</v>
      </c>
      <c r="I54" s="97">
        <v>19</v>
      </c>
      <c r="J54" s="31">
        <v>4</v>
      </c>
      <c r="K54" s="108">
        <f t="shared" si="5"/>
        <v>23</v>
      </c>
    </row>
    <row r="55" spans="1:11" ht="13.8" thickBot="1" x14ac:dyDescent="0.3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50"/>
    </row>
    <row r="56" spans="1:11" ht="13.8" thickBot="1" x14ac:dyDescent="0.3">
      <c r="A56" s="184" t="s">
        <v>42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6"/>
    </row>
    <row r="57" spans="1:11" x14ac:dyDescent="0.25">
      <c r="A57" s="36" t="s">
        <v>43</v>
      </c>
      <c r="B57" s="37">
        <f>$C$6</f>
        <v>3626</v>
      </c>
      <c r="C57" s="37">
        <v>11</v>
      </c>
      <c r="D57" s="37">
        <v>3</v>
      </c>
      <c r="E57" s="37">
        <v>0</v>
      </c>
      <c r="F57" s="37">
        <v>0</v>
      </c>
      <c r="G57" s="37">
        <v>2</v>
      </c>
      <c r="H57" s="37">
        <v>0</v>
      </c>
      <c r="I57" s="93">
        <v>14</v>
      </c>
      <c r="J57" s="37">
        <v>3</v>
      </c>
      <c r="K57" s="108">
        <f t="shared" ref="K57:K59" si="8">I57+J57</f>
        <v>17</v>
      </c>
    </row>
    <row r="58" spans="1:11" x14ac:dyDescent="0.25">
      <c r="A58" s="38" t="s">
        <v>44</v>
      </c>
      <c r="B58" s="39">
        <f>$E$6</f>
        <v>1053</v>
      </c>
      <c r="C58" s="39">
        <v>18</v>
      </c>
      <c r="D58" s="39">
        <v>5</v>
      </c>
      <c r="E58" s="39">
        <v>3</v>
      </c>
      <c r="F58" s="39">
        <v>0</v>
      </c>
      <c r="G58" s="39">
        <v>1</v>
      </c>
      <c r="H58" s="39">
        <v>0</v>
      </c>
      <c r="I58" s="94">
        <v>21</v>
      </c>
      <c r="J58" s="39">
        <v>5</v>
      </c>
      <c r="K58" s="108">
        <f t="shared" si="8"/>
        <v>26</v>
      </c>
    </row>
    <row r="59" spans="1:11" ht="13.8" thickBot="1" x14ac:dyDescent="0.3">
      <c r="A59" s="32" t="s">
        <v>45</v>
      </c>
      <c r="B59" s="33">
        <f>$G$6</f>
        <v>121</v>
      </c>
      <c r="C59" s="33">
        <v>20</v>
      </c>
      <c r="D59" s="33">
        <v>3</v>
      </c>
      <c r="E59" s="33">
        <v>2</v>
      </c>
      <c r="F59" s="33">
        <v>0</v>
      </c>
      <c r="G59" s="33">
        <v>1</v>
      </c>
      <c r="H59" s="33">
        <v>0</v>
      </c>
      <c r="I59" s="95">
        <v>23</v>
      </c>
      <c r="J59" s="33">
        <v>3</v>
      </c>
      <c r="K59" s="108">
        <f t="shared" si="8"/>
        <v>26</v>
      </c>
    </row>
    <row r="61" spans="1:11" x14ac:dyDescent="0.25">
      <c r="A61" s="181" t="s">
        <v>82</v>
      </c>
    </row>
    <row r="62" spans="1:11" x14ac:dyDescent="0.25">
      <c r="A62" s="181"/>
    </row>
    <row r="63" spans="1:11" ht="13.8" x14ac:dyDescent="0.25">
      <c r="A63" s="86"/>
    </row>
    <row r="64" spans="1:11" ht="14.4" x14ac:dyDescent="0.3">
      <c r="A64" s="88" t="s">
        <v>83</v>
      </c>
    </row>
  </sheetData>
  <sheetProtection algorithmName="SHA-512" hashValue="h5w5wPCqJrmEHvwhsH4qQ6h4oGmZtrtn7l0m15nM40NVXudtE1gNiZ9ospYy98B6fB0A2VgvJM+Kq/CcDDgL5Q==" saltValue="PAHjTMeoIK3rQWbHijv00A==" spinCount="100000" sheet="1" formatCells="0" formatColumns="0" formatRows="0" insertColumns="0" insertRows="0" insertHyperlinks="0" deleteColumns="0" deleteRows="0" sort="0" autoFilter="0" pivotTables="0"/>
  <mergeCells count="10">
    <mergeCell ref="L9:R12"/>
    <mergeCell ref="A35:K35"/>
    <mergeCell ref="A56:K56"/>
    <mergeCell ref="A61:A62"/>
    <mergeCell ref="B1:D1"/>
    <mergeCell ref="B4:C4"/>
    <mergeCell ref="D4:E4"/>
    <mergeCell ref="F4:G4"/>
    <mergeCell ref="H4:J4"/>
    <mergeCell ref="A7:I7"/>
  </mergeCells>
  <conditionalFormatting sqref="J6:J2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{BE639C07-769D-432D-A99A-2F8F4C30F711}</x14:id>
        </ext>
      </extLst>
    </cfRule>
  </conditionalFormatting>
  <conditionalFormatting sqref="J6:J2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{F436B451-F3D0-4EDA-BFD5-307246CA009E}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639C07-769D-432D-A99A-2F8F4C30F7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F436B451-F3D0-4EDA-BFD5-307246CA00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521906FDC764B9E4D0FA1980B4A14" ma:contentTypeVersion="12" ma:contentTypeDescription="Create a new document." ma:contentTypeScope="" ma:versionID="a81c41d92c2af76c2f2285a4ffc73fc5">
  <xsd:schema xmlns:xsd="http://www.w3.org/2001/XMLSchema" xmlns:xs="http://www.w3.org/2001/XMLSchema" xmlns:p="http://schemas.microsoft.com/office/2006/metadata/properties" xmlns:ns3="c324c658-327f-4d98-a4f4-d7bd3a7633c9" xmlns:ns4="7d3f8d79-7f1f-45c2-9b3a-b6a50fad1ae6" targetNamespace="http://schemas.microsoft.com/office/2006/metadata/properties" ma:root="true" ma:fieldsID="4934c93290cedddac14fa1315e0ceb4f" ns3:_="" ns4:_="">
    <xsd:import namespace="c324c658-327f-4d98-a4f4-d7bd3a7633c9"/>
    <xsd:import namespace="7d3f8d79-7f1f-45c2-9b3a-b6a50fad1a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658-327f-4d98-a4f4-d7bd3a7633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f8d79-7f1f-45c2-9b3a-b6a50fad1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4FED07-E01A-405D-BEB2-3C33CEA26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4c658-327f-4d98-a4f4-d7bd3a7633c9"/>
    <ds:schemaRef ds:uri="7d3f8d79-7f1f-45c2-9b3a-b6a50fad1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E7460F-5CEF-46D4-A90A-647C8115965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324c658-327f-4d98-a4f4-d7bd3a7633c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d3f8d79-7f1f-45c2-9b3a-b6a50fad1a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32201F-AB72-4FCB-8F83-781E312C0F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Būvatļaujas_ĒKAS1</vt:lpstr>
      <vt:lpstr>Sheet1</vt:lpstr>
      <vt:lpstr>Būvatļaujas_ĒKAS_2021</vt:lpstr>
      <vt:lpstr>Būvatļaujas_INŽENIERBŪVES_2021</vt:lpstr>
      <vt:lpstr>Būvatļaujas_ĒKAS_2022_1</vt:lpstr>
      <vt:lpstr>Būvatļaujas_INŽENIER_2022_1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Vladimirs Manukjans</dc:creator>
  <cp:lastModifiedBy>Daiga Buhholce</cp:lastModifiedBy>
  <dcterms:created xsi:type="dcterms:W3CDTF">2020-11-08T18:55:41Z</dcterms:created>
  <dcterms:modified xsi:type="dcterms:W3CDTF">2022-07-22T03:54:46Z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0x010100B26521906FDC764B9E4D0FA1980B4A14</vt:lpwstr>
  </property>
</Properties>
</file>